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10"/>
  </bookViews>
  <sheets>
    <sheet name="全县汇总" sheetId="1" r:id="rId1"/>
    <sheet name="青湖" sheetId="2" r:id="rId2"/>
    <sheet name="张湾" sheetId="3" r:id="rId3"/>
    <sheet name="房山" sheetId="4" r:id="rId4"/>
    <sheet name="黄川" sheetId="5" r:id="rId5"/>
    <sheet name="安峰" sheetId="6" r:id="rId6"/>
    <sheet name="白塔" sheetId="7" r:id="rId7"/>
    <sheet name="曲阳" sheetId="8" r:id="rId8"/>
    <sheet name="平明" sheetId="9" r:id="rId9"/>
    <sheet name="石榴" sheetId="10" r:id="rId10"/>
    <sheet name="驼峰" sheetId="11" r:id="rId11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F4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<sst xmlns="http://schemas.openxmlformats.org/spreadsheetml/2006/main" count="509" uniqueCount="351">
  <si>
    <t>2018年秋东海县秸秆机械化还田资金申请汇总表</t>
  </si>
  <si>
    <t>乡镇名称</t>
  </si>
  <si>
    <t>实际还田面积（亩）</t>
  </si>
  <si>
    <t>计划还田面积（亩）</t>
  </si>
  <si>
    <t>省级财政补助资金（元）</t>
  </si>
  <si>
    <t>户数</t>
  </si>
  <si>
    <t xml:space="preserve">白塔埠镇                      </t>
  </si>
  <si>
    <t xml:space="preserve">黄川镇                        </t>
  </si>
  <si>
    <t xml:space="preserve">青湖镇                        </t>
  </si>
  <si>
    <t xml:space="preserve">石榴街道                        </t>
  </si>
  <si>
    <t>纸质表未报</t>
  </si>
  <si>
    <t xml:space="preserve">安峰镇                        </t>
  </si>
  <si>
    <t xml:space="preserve">房山镇                        </t>
  </si>
  <si>
    <t xml:space="preserve">平明镇                        </t>
  </si>
  <si>
    <t xml:space="preserve">驼峰乡                        </t>
  </si>
  <si>
    <t xml:space="preserve">曲阳乡                        </t>
  </si>
  <si>
    <t xml:space="preserve">张湾乡                        </t>
  </si>
  <si>
    <t>全县合计</t>
  </si>
  <si>
    <t>第三方核查单位：东海县公信统计事务有限公司</t>
  </si>
  <si>
    <t>2018年青湖镇秋季秸秆机械化还田情况汇总表</t>
  </si>
  <si>
    <t>序号</t>
  </si>
  <si>
    <t>村名称</t>
  </si>
  <si>
    <t>作业地点（村、组）</t>
  </si>
  <si>
    <t>申报作业面积（亩）</t>
  </si>
  <si>
    <t>省级财政助资金（万元）</t>
  </si>
  <si>
    <t>备注(农户数）</t>
  </si>
  <si>
    <t>青  北</t>
  </si>
  <si>
    <t>青  北村1--8组</t>
  </si>
  <si>
    <t>青  南</t>
  </si>
  <si>
    <t>青  南村1--9组</t>
  </si>
  <si>
    <t>青  西</t>
  </si>
  <si>
    <t>青  西村1--6组</t>
  </si>
  <si>
    <t>东五河</t>
  </si>
  <si>
    <t>东五河村1--10组</t>
  </si>
  <si>
    <t>西丁旺</t>
  </si>
  <si>
    <t>西丁旺村1--11组</t>
  </si>
  <si>
    <t>西五河</t>
  </si>
  <si>
    <t>西五河村1--10组</t>
  </si>
  <si>
    <t>河  口</t>
  </si>
  <si>
    <t>河  口村1--6组</t>
  </si>
  <si>
    <t>东丰墩</t>
  </si>
  <si>
    <r>
      <t>东丰墩村1-</t>
    </r>
    <r>
      <rPr>
        <sz val="12"/>
        <rFont val="宋体"/>
        <family val="0"/>
      </rPr>
      <t>15组</t>
    </r>
  </si>
  <si>
    <t>西丰墩</t>
  </si>
  <si>
    <t>西丰墩村1-8组</t>
  </si>
  <si>
    <t>小  屯</t>
  </si>
  <si>
    <t>小  屯村1--9组</t>
  </si>
  <si>
    <t>尚  庄</t>
  </si>
  <si>
    <t>尚  庄村1--8组</t>
  </si>
  <si>
    <t>花  荡</t>
  </si>
  <si>
    <t>花  荡村1--5组</t>
  </si>
  <si>
    <t>北  辰</t>
  </si>
  <si>
    <t>北  辰村1--5组</t>
  </si>
  <si>
    <t>东丁旺</t>
  </si>
  <si>
    <t>东丁旺村1--7组</t>
  </si>
  <si>
    <t>泉  沟</t>
  </si>
  <si>
    <t>泉  沟村1--13组</t>
  </si>
  <si>
    <t>小  店</t>
  </si>
  <si>
    <t>小  店村1--10组</t>
  </si>
  <si>
    <t>齐  庄</t>
  </si>
  <si>
    <t>齐  庄村1--10组</t>
  </si>
  <si>
    <t>东  岭</t>
  </si>
  <si>
    <t>东  岭村1--9组</t>
  </si>
  <si>
    <t>青  新</t>
  </si>
  <si>
    <t>青  新村1--8组</t>
  </si>
  <si>
    <t>王朱洲</t>
  </si>
  <si>
    <t>王朱洲村1--10组</t>
  </si>
  <si>
    <t>阚朱洲</t>
  </si>
  <si>
    <t>阚朱洲村1--9组</t>
  </si>
  <si>
    <t>东朱洲</t>
  </si>
  <si>
    <t>东朱洲村1--8组</t>
  </si>
  <si>
    <t>合  计</t>
  </si>
  <si>
    <r>
      <t>机械化还田面积共计</t>
    </r>
    <r>
      <rPr>
        <u val="single"/>
        <sz val="10.5"/>
        <rFont val="Times New Roman"/>
        <family val="1"/>
      </rPr>
      <t xml:space="preserve">    20000.24  </t>
    </r>
    <r>
      <rPr>
        <sz val="10.5"/>
        <rFont val="仿宋_GB2312"/>
        <family val="3"/>
      </rPr>
      <t>亩，</t>
    </r>
  </si>
  <si>
    <r>
      <t>乡政府签字盖章</t>
    </r>
    <r>
      <rPr>
        <sz val="12"/>
        <rFont val="Times New Roman"/>
        <family val="1"/>
      </rPr>
      <t xml:space="preserve">                                                      </t>
    </r>
    <r>
      <rPr>
        <sz val="12"/>
        <rFont val="宋体"/>
        <family val="0"/>
      </rPr>
      <t>签字人姓名：</t>
    </r>
    <r>
      <rPr>
        <sz val="12"/>
        <rFont val="Times New Roman"/>
        <family val="1"/>
      </rPr>
      <t xml:space="preserve">                                                                   </t>
    </r>
    <r>
      <rPr>
        <sz val="12"/>
        <rFont val="宋体"/>
        <family val="0"/>
      </rPr>
      <t>联系电话：</t>
    </r>
  </si>
  <si>
    <r>
      <t>补助资金共计：</t>
    </r>
    <r>
      <rPr>
        <u val="single"/>
        <sz val="10.5"/>
        <rFont val="Times New Roman"/>
        <family val="1"/>
      </rPr>
      <t xml:space="preserve"> 500006.00  </t>
    </r>
    <r>
      <rPr>
        <sz val="10.5"/>
        <rFont val="仿宋_GB2312"/>
        <family val="3"/>
      </rPr>
      <t>元。</t>
    </r>
  </si>
  <si>
    <r>
      <t>2018年</t>
    </r>
    <r>
      <rPr>
        <sz val="12"/>
        <rFont val="Times New Roman"/>
        <family val="1"/>
      </rPr>
      <t xml:space="preserve"> 11</t>
    </r>
    <r>
      <rPr>
        <sz val="12"/>
        <rFont val="仿宋_GB2312"/>
        <family val="3"/>
      </rPr>
      <t>月</t>
    </r>
    <r>
      <rPr>
        <sz val="12"/>
        <rFont val="Times New Roman"/>
        <family val="1"/>
      </rPr>
      <t xml:space="preserve">20 </t>
    </r>
    <r>
      <rPr>
        <sz val="12"/>
        <rFont val="仿宋_GB2312"/>
        <family val="3"/>
      </rPr>
      <t>日</t>
    </r>
  </si>
  <si>
    <r>
      <t>注：此表（含附表）一式</t>
    </r>
    <r>
      <rPr>
        <sz val="10.5"/>
        <rFont val="Times New Roman"/>
        <family val="1"/>
      </rPr>
      <t>2</t>
    </r>
    <r>
      <rPr>
        <sz val="10.5"/>
        <rFont val="仿宋_GB2312"/>
        <family val="3"/>
      </rPr>
      <t>份，乡镇政府存档</t>
    </r>
    <r>
      <rPr>
        <sz val="10.5"/>
        <rFont val="Times New Roman"/>
        <family val="1"/>
      </rPr>
      <t>1</t>
    </r>
    <r>
      <rPr>
        <sz val="10.5"/>
        <rFont val="仿宋_GB2312"/>
        <family val="3"/>
      </rPr>
      <t>份，上报县级农机部门</t>
    </r>
    <r>
      <rPr>
        <sz val="10.5"/>
        <rFont val="Times New Roman"/>
        <family val="1"/>
      </rPr>
      <t>1</t>
    </r>
    <r>
      <rPr>
        <sz val="10.5"/>
        <rFont val="仿宋_GB2312"/>
        <family val="3"/>
      </rPr>
      <t>份。</t>
    </r>
  </si>
  <si>
    <t>2018年秋季秸秆机械化还田情况乡镇汇总表</t>
  </si>
  <si>
    <t xml:space="preserve">填报单位：张湾乡      </t>
  </si>
  <si>
    <t>计划作业面积（亩）</t>
  </si>
  <si>
    <t>省级财政助资金（元）</t>
  </si>
  <si>
    <t>备注</t>
  </si>
  <si>
    <t>张湾</t>
  </si>
  <si>
    <t>新坝</t>
  </si>
  <si>
    <t>后湾</t>
  </si>
  <si>
    <t>马墩</t>
  </si>
  <si>
    <t>夫厅</t>
  </si>
  <si>
    <t>车沟</t>
  </si>
  <si>
    <t>大湖</t>
  </si>
  <si>
    <t>买屯</t>
  </si>
  <si>
    <t>魏屯</t>
  </si>
  <si>
    <t>军营</t>
  </si>
  <si>
    <t>印屯</t>
  </si>
  <si>
    <t>瓦口</t>
  </si>
  <si>
    <t>穆跳</t>
  </si>
  <si>
    <t>卸房</t>
  </si>
  <si>
    <t>谷丰</t>
  </si>
  <si>
    <t>河南</t>
  </si>
  <si>
    <t>七里桥</t>
  </si>
  <si>
    <t>四营</t>
  </si>
  <si>
    <t>合计</t>
  </si>
  <si>
    <r>
      <rPr>
        <sz val="12"/>
        <rFont val="宋体"/>
        <family val="0"/>
      </rPr>
      <t>机械化还田面积合计</t>
    </r>
    <r>
      <rPr>
        <u val="single"/>
        <sz val="10.5"/>
        <rFont val="Times New Roman"/>
        <family val="1"/>
      </rPr>
      <t xml:space="preserve">     25191.04      </t>
    </r>
    <r>
      <rPr>
        <sz val="10.5"/>
        <rFont val="Times New Roman"/>
        <family val="1"/>
      </rPr>
      <t xml:space="preserve"> </t>
    </r>
    <r>
      <rPr>
        <sz val="10.5"/>
        <rFont val="仿宋_GB2312"/>
        <family val="3"/>
      </rPr>
      <t>亩，</t>
    </r>
  </si>
  <si>
    <r>
      <rPr>
        <sz val="12"/>
        <rFont val="宋体"/>
        <family val="0"/>
      </rPr>
      <t>乡政府签字盖章</t>
    </r>
    <r>
      <rPr>
        <sz val="12"/>
        <rFont val="Times New Roman"/>
        <family val="1"/>
      </rPr>
      <t xml:space="preserve">                                                                      </t>
    </r>
    <r>
      <rPr>
        <sz val="12"/>
        <rFont val="宋体"/>
        <family val="0"/>
      </rPr>
      <t>签字人姓名：</t>
    </r>
    <r>
      <rPr>
        <sz val="12"/>
        <rFont val="Times New Roman"/>
        <family val="1"/>
      </rPr>
      <t xml:space="preserve">                                                                           </t>
    </r>
    <r>
      <rPr>
        <sz val="12"/>
        <rFont val="宋体"/>
        <family val="0"/>
      </rPr>
      <t>联系电话：</t>
    </r>
  </si>
  <si>
    <r>
      <rPr>
        <sz val="12"/>
        <rFont val="宋体"/>
        <family val="0"/>
      </rPr>
      <t>补助资金合计：</t>
    </r>
    <r>
      <rPr>
        <u val="single"/>
        <sz val="10.5"/>
        <rFont val="Times New Roman"/>
        <family val="1"/>
      </rPr>
      <t xml:space="preserve">         629775.99              </t>
    </r>
    <r>
      <rPr>
        <sz val="10.5"/>
        <rFont val="Times New Roman"/>
        <family val="1"/>
      </rPr>
      <t xml:space="preserve"> </t>
    </r>
    <r>
      <rPr>
        <sz val="10.5"/>
        <rFont val="仿宋_GB2312"/>
        <family val="3"/>
      </rPr>
      <t>元。</t>
    </r>
  </si>
  <si>
    <r>
      <rPr>
        <sz val="12"/>
        <rFont val="宋体"/>
        <family val="0"/>
      </rPr>
      <t>2018</t>
    </r>
    <r>
      <rPr>
        <sz val="12"/>
        <rFont val="仿宋_GB2312"/>
        <family val="3"/>
      </rPr>
      <t>年</t>
    </r>
    <r>
      <rPr>
        <sz val="12"/>
        <rFont val="Times New Roman"/>
        <family val="1"/>
      </rPr>
      <t xml:space="preserve">    </t>
    </r>
    <r>
      <rPr>
        <sz val="12"/>
        <rFont val="仿宋_GB2312"/>
        <family val="3"/>
      </rPr>
      <t>月</t>
    </r>
    <r>
      <rPr>
        <sz val="12"/>
        <rFont val="Times New Roman"/>
        <family val="1"/>
      </rPr>
      <t xml:space="preserve">    </t>
    </r>
    <r>
      <rPr>
        <sz val="12"/>
        <rFont val="仿宋_GB2312"/>
        <family val="3"/>
      </rPr>
      <t>日</t>
    </r>
  </si>
  <si>
    <r>
      <rPr>
        <sz val="12"/>
        <rFont val="宋体"/>
        <family val="0"/>
      </rPr>
      <t>注：此表一式</t>
    </r>
    <r>
      <rPr>
        <sz val="10.5"/>
        <rFont val="Times New Roman"/>
        <family val="1"/>
      </rPr>
      <t>3</t>
    </r>
    <r>
      <rPr>
        <sz val="10.5"/>
        <rFont val="仿宋_GB2312"/>
        <family val="3"/>
      </rPr>
      <t>份，乡镇政府存档</t>
    </r>
    <r>
      <rPr>
        <sz val="10.5"/>
        <rFont val="Times New Roman"/>
        <family val="1"/>
      </rPr>
      <t>1</t>
    </r>
    <r>
      <rPr>
        <sz val="10.5"/>
        <rFont val="仿宋_GB2312"/>
        <family val="3"/>
      </rPr>
      <t>份，上报县级农机部门</t>
    </r>
    <r>
      <rPr>
        <sz val="10.5"/>
        <rFont val="Times New Roman"/>
        <family val="1"/>
      </rPr>
      <t>2</t>
    </r>
    <r>
      <rPr>
        <sz val="10.5"/>
        <rFont val="仿宋_GB2312"/>
        <family val="3"/>
      </rPr>
      <t>份。</t>
    </r>
  </si>
  <si>
    <t xml:space="preserve">填报单位：   房山    乡镇       </t>
  </si>
  <si>
    <t>双岭</t>
  </si>
  <si>
    <t>库北</t>
  </si>
  <si>
    <t>柘塘</t>
  </si>
  <si>
    <t>山后</t>
  </si>
  <si>
    <t>山前</t>
  </si>
  <si>
    <t>房南</t>
  </si>
  <si>
    <t>房北</t>
  </si>
  <si>
    <t>芝麻</t>
  </si>
  <si>
    <t>林疃</t>
  </si>
  <si>
    <t>兴谷</t>
  </si>
  <si>
    <t>吴场</t>
  </si>
  <si>
    <t>陆圩</t>
  </si>
  <si>
    <t>民主</t>
  </si>
  <si>
    <t>季墩</t>
  </si>
  <si>
    <t>双庄</t>
  </si>
  <si>
    <t>桑庄</t>
  </si>
  <si>
    <t>陶墩</t>
  </si>
  <si>
    <t>贺村</t>
  </si>
  <si>
    <t>邱庄</t>
  </si>
  <si>
    <t>寇荡</t>
  </si>
  <si>
    <t>大穆</t>
  </si>
  <si>
    <t>贾庙</t>
  </si>
  <si>
    <t>蒋林</t>
  </si>
  <si>
    <t>大戚</t>
  </si>
  <si>
    <t>兴东</t>
  </si>
  <si>
    <r>
      <t>机械化还田面积合计</t>
    </r>
    <r>
      <rPr>
        <u val="single"/>
        <sz val="10.5"/>
        <rFont val="Times New Roman"/>
        <family val="1"/>
      </rPr>
      <t xml:space="preserve">       34800       </t>
    </r>
    <r>
      <rPr>
        <sz val="10.5"/>
        <rFont val="Times New Roman"/>
        <family val="1"/>
      </rPr>
      <t xml:space="preserve"> </t>
    </r>
    <r>
      <rPr>
        <sz val="10.5"/>
        <rFont val="仿宋_GB2312"/>
        <family val="3"/>
      </rPr>
      <t>亩，</t>
    </r>
  </si>
  <si>
    <r>
      <t>乡政府签字盖章</t>
    </r>
    <r>
      <rPr>
        <sz val="12"/>
        <rFont val="Times New Roman"/>
        <family val="1"/>
      </rPr>
      <t xml:space="preserve">                                                                      </t>
    </r>
    <r>
      <rPr>
        <sz val="12"/>
        <rFont val="宋体"/>
        <family val="0"/>
      </rPr>
      <t>签字人姓名：</t>
    </r>
    <r>
      <rPr>
        <sz val="12"/>
        <rFont val="Times New Roman"/>
        <family val="1"/>
      </rPr>
      <t xml:space="preserve">                                                                           </t>
    </r>
    <r>
      <rPr>
        <sz val="12"/>
        <rFont val="宋体"/>
        <family val="0"/>
      </rPr>
      <t>联系电话：</t>
    </r>
  </si>
  <si>
    <r>
      <t>补助资金合计：</t>
    </r>
    <r>
      <rPr>
        <u val="single"/>
        <sz val="10.5"/>
        <rFont val="Times New Roman"/>
        <family val="1"/>
      </rPr>
      <t xml:space="preserve">       870000        </t>
    </r>
    <r>
      <rPr>
        <sz val="10.5"/>
        <rFont val="Times New Roman"/>
        <family val="1"/>
      </rPr>
      <t xml:space="preserve"> </t>
    </r>
    <r>
      <rPr>
        <sz val="10.5"/>
        <rFont val="仿宋_GB2312"/>
        <family val="3"/>
      </rPr>
      <t>元。</t>
    </r>
  </si>
  <si>
    <r>
      <t>2018</t>
    </r>
    <r>
      <rPr>
        <sz val="12"/>
        <rFont val="仿宋_GB2312"/>
        <family val="3"/>
      </rPr>
      <t>年</t>
    </r>
    <r>
      <rPr>
        <sz val="12"/>
        <rFont val="Times New Roman"/>
        <family val="1"/>
      </rPr>
      <t xml:space="preserve">   11</t>
    </r>
    <r>
      <rPr>
        <sz val="12"/>
        <rFont val="仿宋_GB2312"/>
        <family val="3"/>
      </rPr>
      <t>月</t>
    </r>
    <r>
      <rPr>
        <sz val="12"/>
        <rFont val="Times New Roman"/>
        <family val="1"/>
      </rPr>
      <t xml:space="preserve">20    </t>
    </r>
    <r>
      <rPr>
        <sz val="12"/>
        <rFont val="仿宋_GB2312"/>
        <family val="3"/>
      </rPr>
      <t>日</t>
    </r>
  </si>
  <si>
    <r>
      <t>注：此表一式</t>
    </r>
    <r>
      <rPr>
        <sz val="10.5"/>
        <rFont val="Times New Roman"/>
        <family val="1"/>
      </rPr>
      <t>3</t>
    </r>
    <r>
      <rPr>
        <sz val="10.5"/>
        <rFont val="仿宋_GB2312"/>
        <family val="3"/>
      </rPr>
      <t>份，乡镇政府存档</t>
    </r>
    <r>
      <rPr>
        <sz val="10.5"/>
        <rFont val="Times New Roman"/>
        <family val="1"/>
      </rPr>
      <t>1</t>
    </r>
    <r>
      <rPr>
        <sz val="10.5"/>
        <rFont val="仿宋_GB2312"/>
        <family val="3"/>
      </rPr>
      <t>份，上报县级农机部门</t>
    </r>
    <r>
      <rPr>
        <sz val="10.5"/>
        <rFont val="Times New Roman"/>
        <family val="1"/>
      </rPr>
      <t>2</t>
    </r>
    <r>
      <rPr>
        <sz val="10.5"/>
        <rFont val="仿宋_GB2312"/>
        <family val="3"/>
      </rPr>
      <t>份。</t>
    </r>
  </si>
  <si>
    <t xml:space="preserve">填报单位：黄川镇       </t>
  </si>
  <si>
    <t>陈墩村</t>
  </si>
  <si>
    <t>大尧村</t>
  </si>
  <si>
    <t>东埠村</t>
  </si>
  <si>
    <t>和屯村</t>
  </si>
  <si>
    <t>河套村</t>
  </si>
  <si>
    <t>黄川村</t>
  </si>
  <si>
    <t>家和村</t>
  </si>
  <si>
    <t>临洪村</t>
  </si>
  <si>
    <t>南湾村</t>
  </si>
  <si>
    <t>七里村</t>
  </si>
  <si>
    <t>前湾村</t>
  </si>
  <si>
    <t>前元村</t>
  </si>
  <si>
    <t>时湖村</t>
  </si>
  <si>
    <t>宋吴村</t>
  </si>
  <si>
    <t>桃李村</t>
  </si>
  <si>
    <t>西埠村</t>
  </si>
  <si>
    <t>新联村</t>
  </si>
  <si>
    <t>新沭村</t>
  </si>
  <si>
    <t>许村村</t>
  </si>
  <si>
    <t>旭光村</t>
  </si>
  <si>
    <t>演马村</t>
  </si>
  <si>
    <t>张桥村</t>
  </si>
  <si>
    <r>
      <rPr>
        <sz val="10.5"/>
        <rFont val="仿宋_GB2312"/>
        <family val="3"/>
      </rPr>
      <t>机械化还田面积合计</t>
    </r>
    <r>
      <rPr>
        <u val="single"/>
        <sz val="10.5"/>
        <rFont val="Times New Roman"/>
        <family val="1"/>
      </rPr>
      <t xml:space="preserve">   25199.74  </t>
    </r>
    <r>
      <rPr>
        <sz val="10.5"/>
        <rFont val="Times New Roman"/>
        <family val="1"/>
      </rPr>
      <t xml:space="preserve"> </t>
    </r>
    <r>
      <rPr>
        <sz val="10.5"/>
        <rFont val="仿宋_GB2312"/>
        <family val="3"/>
      </rPr>
      <t>亩，</t>
    </r>
  </si>
  <si>
    <r>
      <rPr>
        <sz val="12"/>
        <rFont val="仿宋_GB2312"/>
        <family val="3"/>
      </rPr>
      <t>乡政府签字盖章</t>
    </r>
    <r>
      <rPr>
        <sz val="12"/>
        <rFont val="Times New Roman"/>
        <family val="1"/>
      </rPr>
      <t xml:space="preserve">                                                                      </t>
    </r>
    <r>
      <rPr>
        <sz val="11"/>
        <color indexed="8"/>
        <rFont val="宋体"/>
        <family val="0"/>
      </rPr>
      <t>签字人姓名：</t>
    </r>
    <r>
      <rPr>
        <sz val="12"/>
        <rFont val="Times New Roman"/>
        <family val="1"/>
      </rPr>
      <t xml:space="preserve">                                                                           </t>
    </r>
    <r>
      <rPr>
        <sz val="11"/>
        <color indexed="8"/>
        <rFont val="宋体"/>
        <family val="0"/>
      </rPr>
      <t>联系电话：</t>
    </r>
  </si>
  <si>
    <r>
      <rPr>
        <sz val="10.5"/>
        <rFont val="仿宋_GB2312"/>
        <family val="3"/>
      </rPr>
      <t>补助资金合计：629993.58</t>
    </r>
    <r>
      <rPr>
        <u val="single"/>
        <sz val="10.5"/>
        <rFont val="Times New Roman"/>
        <family val="1"/>
      </rPr>
      <t xml:space="preserve">  </t>
    </r>
    <r>
      <rPr>
        <sz val="10.5"/>
        <rFont val="Times New Roman"/>
        <family val="1"/>
      </rPr>
      <t xml:space="preserve"> </t>
    </r>
    <r>
      <rPr>
        <sz val="10.5"/>
        <rFont val="仿宋_GB2312"/>
        <family val="3"/>
      </rPr>
      <t>元。</t>
    </r>
  </si>
  <si>
    <r>
      <rPr>
        <sz val="12"/>
        <rFont val="Times New Roman"/>
        <family val="1"/>
      </rPr>
      <t>2018</t>
    </r>
    <r>
      <rPr>
        <sz val="12"/>
        <rFont val="仿宋_GB2312"/>
        <family val="3"/>
      </rPr>
      <t>年</t>
    </r>
    <r>
      <rPr>
        <sz val="12"/>
        <rFont val="Times New Roman"/>
        <family val="1"/>
      </rPr>
      <t xml:space="preserve">    </t>
    </r>
    <r>
      <rPr>
        <sz val="12"/>
        <rFont val="仿宋_GB2312"/>
        <family val="3"/>
      </rPr>
      <t>月</t>
    </r>
    <r>
      <rPr>
        <sz val="12"/>
        <rFont val="Times New Roman"/>
        <family val="1"/>
      </rPr>
      <t xml:space="preserve">    </t>
    </r>
    <r>
      <rPr>
        <sz val="12"/>
        <rFont val="仿宋_GB2312"/>
        <family val="3"/>
      </rPr>
      <t>日</t>
    </r>
  </si>
  <si>
    <r>
      <rPr>
        <sz val="10.5"/>
        <rFont val="仿宋_GB2312"/>
        <family val="3"/>
      </rPr>
      <t>注：此表一式</t>
    </r>
    <r>
      <rPr>
        <sz val="10.5"/>
        <rFont val="Times New Roman"/>
        <family val="1"/>
      </rPr>
      <t>3</t>
    </r>
    <r>
      <rPr>
        <sz val="10.5"/>
        <rFont val="仿宋_GB2312"/>
        <family val="3"/>
      </rPr>
      <t>份，乡镇政府存档</t>
    </r>
    <r>
      <rPr>
        <sz val="10.5"/>
        <rFont val="Times New Roman"/>
        <family val="1"/>
      </rPr>
      <t>1</t>
    </r>
    <r>
      <rPr>
        <sz val="10.5"/>
        <rFont val="仿宋_GB2312"/>
        <family val="3"/>
      </rPr>
      <t>份，上报县级农机部门</t>
    </r>
    <r>
      <rPr>
        <sz val="10.5"/>
        <rFont val="Times New Roman"/>
        <family val="1"/>
      </rPr>
      <t>2</t>
    </r>
    <r>
      <rPr>
        <sz val="10.5"/>
        <rFont val="仿宋_GB2312"/>
        <family val="3"/>
      </rPr>
      <t>份。</t>
    </r>
  </si>
  <si>
    <t xml:space="preserve">填报单位:安峰镇       </t>
  </si>
  <si>
    <t>山庄</t>
  </si>
  <si>
    <t>山庄村1-4组</t>
  </si>
  <si>
    <t>安北</t>
  </si>
  <si>
    <t>安北村1-12组</t>
  </si>
  <si>
    <t>大放</t>
  </si>
  <si>
    <t>大放村1=9组</t>
  </si>
  <si>
    <t>后放</t>
  </si>
  <si>
    <t>后放村1-7组</t>
  </si>
  <si>
    <t>马湖</t>
  </si>
  <si>
    <t>马湖村1-7组</t>
  </si>
  <si>
    <t>郄庄</t>
  </si>
  <si>
    <t>郄庄村1-6组</t>
  </si>
  <si>
    <t>马圩</t>
  </si>
  <si>
    <t>马圩村1-11组</t>
  </si>
  <si>
    <t>前放</t>
  </si>
  <si>
    <t>前放村1-12组</t>
  </si>
  <si>
    <t>钟何</t>
  </si>
  <si>
    <t>钟何村1-8组</t>
  </si>
  <si>
    <t>六马</t>
  </si>
  <si>
    <t>六马村1-4组</t>
  </si>
  <si>
    <t>峰南</t>
  </si>
  <si>
    <t>峰南村1-9组</t>
  </si>
  <si>
    <t>石埠</t>
  </si>
  <si>
    <t>石埠村1-15组</t>
  </si>
  <si>
    <t>山南</t>
  </si>
  <si>
    <t>山南村1-14组</t>
  </si>
  <si>
    <t>山西</t>
  </si>
  <si>
    <t>山西村1-7组</t>
  </si>
  <si>
    <t>峰西</t>
  </si>
  <si>
    <t>峰西村1-8组</t>
  </si>
  <si>
    <t>蒋何</t>
  </si>
  <si>
    <t>蒋河村1-16组</t>
  </si>
  <si>
    <t>大稠</t>
  </si>
  <si>
    <t>大稠村1=6组</t>
  </si>
  <si>
    <t>陈集</t>
  </si>
  <si>
    <t>陈集村1-8组</t>
  </si>
  <si>
    <t>陈东</t>
  </si>
  <si>
    <t>陈东村1-8组</t>
  </si>
  <si>
    <t>小稠</t>
  </si>
  <si>
    <t>小稠村1-9组</t>
  </si>
  <si>
    <t>阜塘</t>
  </si>
  <si>
    <t>阜塘村1-7组</t>
  </si>
  <si>
    <t>毛南</t>
  </si>
  <si>
    <t>毛南村1-6组</t>
  </si>
  <si>
    <t>机械化还田面积合计24800.00 亩，</t>
  </si>
  <si>
    <t xml:space="preserve">乡镇政府签字盖章                                                                      </t>
  </si>
  <si>
    <t xml:space="preserve">签字人姓名：                                                                           </t>
  </si>
  <si>
    <t>补助资金合计：620000.00 元。</t>
  </si>
  <si>
    <t>联系电话：</t>
  </si>
  <si>
    <r>
      <rPr>
        <sz val="11"/>
        <rFont val="宋体"/>
        <family val="0"/>
      </rPr>
      <t>2018</t>
    </r>
    <r>
      <rPr>
        <sz val="11"/>
        <rFont val="宋体"/>
        <family val="0"/>
      </rPr>
      <t>年</t>
    </r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月</t>
    </r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日</t>
    </r>
  </si>
  <si>
    <r>
      <rPr>
        <sz val="11"/>
        <rFont val="宋体"/>
        <family val="0"/>
      </rPr>
      <t>注：此表一式</t>
    </r>
    <r>
      <rPr>
        <sz val="11"/>
        <rFont val="宋体"/>
        <family val="0"/>
      </rPr>
      <t>3</t>
    </r>
    <r>
      <rPr>
        <sz val="11"/>
        <rFont val="宋体"/>
        <family val="0"/>
      </rPr>
      <t>份，乡镇政府存档</t>
    </r>
    <r>
      <rPr>
        <sz val="11"/>
        <rFont val="宋体"/>
        <family val="0"/>
      </rPr>
      <t>1</t>
    </r>
    <r>
      <rPr>
        <sz val="11"/>
        <rFont val="宋体"/>
        <family val="0"/>
      </rPr>
      <t>份，上报县级农机部门</t>
    </r>
    <r>
      <rPr>
        <sz val="11"/>
        <rFont val="宋体"/>
        <family val="0"/>
      </rPr>
      <t>2</t>
    </r>
    <r>
      <rPr>
        <sz val="11"/>
        <rFont val="宋体"/>
        <family val="0"/>
      </rPr>
      <t>份。</t>
    </r>
  </si>
  <si>
    <t xml:space="preserve">填报单位：       乡镇       </t>
  </si>
  <si>
    <t>白塔埠镇</t>
  </si>
  <si>
    <t>白塔村</t>
  </si>
  <si>
    <t>于庄村</t>
  </si>
  <si>
    <t>王小布村</t>
  </si>
  <si>
    <t>军屯村</t>
  </si>
  <si>
    <t>西埠后村</t>
  </si>
  <si>
    <t>东埠后村</t>
  </si>
  <si>
    <t>前营村</t>
  </si>
  <si>
    <t>沈园村</t>
  </si>
  <si>
    <t>城后村</t>
  </si>
  <si>
    <t>张河村</t>
  </si>
  <si>
    <t>新元村</t>
  </si>
  <si>
    <t>徐圩村</t>
  </si>
  <si>
    <t>前塘村</t>
  </si>
  <si>
    <t>前圩村</t>
  </si>
  <si>
    <t>机场村</t>
  </si>
  <si>
    <t>山北头村</t>
  </si>
  <si>
    <t>累计</t>
  </si>
  <si>
    <r>
      <rPr>
        <sz val="12"/>
        <rFont val="宋体"/>
        <family val="0"/>
      </rPr>
      <t>机械化还田面积合计</t>
    </r>
    <r>
      <rPr>
        <u val="single"/>
        <sz val="12"/>
        <rFont val="宋体"/>
        <family val="0"/>
      </rPr>
      <t xml:space="preserve">         28000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亩，</t>
    </r>
  </si>
  <si>
    <t>乡政府签字盖章        签字人姓名：                                                                   联系电话：</t>
  </si>
  <si>
    <r>
      <rPr>
        <sz val="10.5"/>
        <rFont val="仿宋_GB2312"/>
        <family val="3"/>
      </rPr>
      <t>补助资金合计：</t>
    </r>
    <r>
      <rPr>
        <u val="single"/>
        <sz val="10.5"/>
        <rFont val="Times New Roman"/>
        <family val="1"/>
      </rPr>
      <t xml:space="preserve">            700000   </t>
    </r>
    <r>
      <rPr>
        <sz val="10.5"/>
        <rFont val="Times New Roman"/>
        <family val="1"/>
      </rPr>
      <t xml:space="preserve"> </t>
    </r>
    <r>
      <rPr>
        <sz val="10.5"/>
        <rFont val="仿宋_GB2312"/>
        <family val="3"/>
      </rPr>
      <t>元。</t>
    </r>
  </si>
  <si>
    <r>
      <rPr>
        <sz val="12"/>
        <rFont val="Times New Roman"/>
        <family val="1"/>
      </rPr>
      <t>2018</t>
    </r>
    <r>
      <rPr>
        <sz val="12"/>
        <rFont val="仿宋_GB2312"/>
        <family val="3"/>
      </rPr>
      <t>年</t>
    </r>
    <r>
      <rPr>
        <sz val="12"/>
        <rFont val="Times New Roman"/>
        <family val="1"/>
      </rPr>
      <t xml:space="preserve">    11</t>
    </r>
    <r>
      <rPr>
        <sz val="12"/>
        <rFont val="仿宋_GB2312"/>
        <family val="3"/>
      </rPr>
      <t>月</t>
    </r>
    <r>
      <rPr>
        <sz val="12"/>
        <rFont val="Times New Roman"/>
        <family val="1"/>
      </rPr>
      <t xml:space="preserve">  8  </t>
    </r>
    <r>
      <rPr>
        <sz val="12"/>
        <rFont val="仿宋_GB2312"/>
        <family val="3"/>
      </rPr>
      <t>日</t>
    </r>
  </si>
  <si>
    <t xml:space="preserve">填报单位：  曲阳     乡镇       </t>
  </si>
  <si>
    <t>官庄村</t>
  </si>
  <si>
    <t>皇树村</t>
  </si>
  <si>
    <t>陆湖村</t>
  </si>
  <si>
    <t>前张村</t>
  </si>
  <si>
    <t>曲阳村</t>
  </si>
  <si>
    <t>兴旺村</t>
  </si>
  <si>
    <t>兴西村</t>
  </si>
  <si>
    <t>薛埠村</t>
  </si>
  <si>
    <t>赵庄村</t>
  </si>
  <si>
    <t>城南村</t>
  </si>
  <si>
    <t>城北村</t>
  </si>
  <si>
    <r>
      <t>机械化还田面积合计</t>
    </r>
    <r>
      <rPr>
        <u val="single"/>
        <sz val="10.5"/>
        <rFont val="Times New Roman"/>
        <family val="1"/>
      </rPr>
      <t xml:space="preserve">   10000                </t>
    </r>
    <r>
      <rPr>
        <sz val="10.5"/>
        <rFont val="Times New Roman"/>
        <family val="1"/>
      </rPr>
      <t xml:space="preserve"> </t>
    </r>
    <r>
      <rPr>
        <sz val="10.5"/>
        <rFont val="仿宋_GB2312"/>
        <family val="3"/>
      </rPr>
      <t>亩，</t>
    </r>
  </si>
  <si>
    <r>
      <t>补助资金合计：</t>
    </r>
    <r>
      <rPr>
        <u val="single"/>
        <sz val="10.5"/>
        <rFont val="Times New Roman"/>
        <family val="1"/>
      </rPr>
      <t xml:space="preserve">            250000           </t>
    </r>
    <r>
      <rPr>
        <sz val="10.5"/>
        <rFont val="Times New Roman"/>
        <family val="1"/>
      </rPr>
      <t xml:space="preserve"> </t>
    </r>
    <r>
      <rPr>
        <sz val="10.5"/>
        <rFont val="仿宋_GB2312"/>
        <family val="3"/>
      </rPr>
      <t>元。</t>
    </r>
  </si>
  <si>
    <r>
      <t>2018</t>
    </r>
    <r>
      <rPr>
        <sz val="12"/>
        <rFont val="仿宋_GB2312"/>
        <family val="3"/>
      </rPr>
      <t>年</t>
    </r>
    <r>
      <rPr>
        <sz val="12"/>
        <rFont val="Times New Roman"/>
        <family val="1"/>
      </rPr>
      <t xml:space="preserve">    </t>
    </r>
    <r>
      <rPr>
        <sz val="12"/>
        <rFont val="仿宋_GB2312"/>
        <family val="3"/>
      </rPr>
      <t>月</t>
    </r>
    <r>
      <rPr>
        <sz val="12"/>
        <rFont val="Times New Roman"/>
        <family val="1"/>
      </rPr>
      <t xml:space="preserve">    </t>
    </r>
    <r>
      <rPr>
        <sz val="12"/>
        <rFont val="仿宋_GB2312"/>
        <family val="3"/>
      </rPr>
      <t>日</t>
    </r>
  </si>
  <si>
    <t>2018年秋季秸秆机械化还田资金汇总表</t>
  </si>
  <si>
    <t xml:space="preserve">填报单位：平明镇       </t>
  </si>
  <si>
    <t>虎山</t>
  </si>
  <si>
    <t>秦范</t>
  </si>
  <si>
    <t>王巷</t>
  </si>
  <si>
    <t>安营</t>
  </si>
  <si>
    <t>纪荡</t>
  </si>
  <si>
    <t>周徐</t>
  </si>
  <si>
    <t>埠上</t>
  </si>
  <si>
    <t>平明</t>
  </si>
  <si>
    <t>马汪</t>
  </si>
  <si>
    <t>肖庄</t>
  </si>
  <si>
    <t>老庄</t>
  </si>
  <si>
    <t>瓦基梁桥</t>
  </si>
  <si>
    <t>渔林</t>
  </si>
  <si>
    <t>关墩</t>
  </si>
  <si>
    <t>兴庄</t>
  </si>
  <si>
    <t>大陈墩</t>
  </si>
  <si>
    <t>南场头</t>
  </si>
  <si>
    <t>大顾</t>
  </si>
  <si>
    <t>牛湾</t>
  </si>
  <si>
    <t>小街</t>
  </si>
  <si>
    <t>上房</t>
  </si>
  <si>
    <t>汤庄</t>
  </si>
  <si>
    <t>条河</t>
  </si>
  <si>
    <t>王烈</t>
  </si>
  <si>
    <r>
      <rPr>
        <sz val="10.5"/>
        <rFont val="仿宋_GB2312"/>
        <family val="3"/>
      </rPr>
      <t>机械化还田面积合计</t>
    </r>
    <r>
      <rPr>
        <u val="single"/>
        <sz val="10.5"/>
        <rFont val="Times New Roman"/>
        <family val="1"/>
      </rPr>
      <t xml:space="preserve">     60000 </t>
    </r>
    <r>
      <rPr>
        <sz val="10.5"/>
        <rFont val="Times New Roman"/>
        <family val="1"/>
      </rPr>
      <t xml:space="preserve"> </t>
    </r>
    <r>
      <rPr>
        <sz val="10.5"/>
        <rFont val="仿宋_GB2312"/>
        <family val="3"/>
      </rPr>
      <t>亩，</t>
    </r>
  </si>
  <si>
    <r>
      <rPr>
        <sz val="12"/>
        <rFont val="仿宋_GB2312"/>
        <family val="3"/>
      </rPr>
      <t>乡政府签字盖章</t>
    </r>
    <r>
      <rPr>
        <sz val="12"/>
        <rFont val="Times New Roman"/>
        <family val="1"/>
      </rPr>
      <t xml:space="preserve">  
</t>
    </r>
    <r>
      <rPr>
        <sz val="11"/>
        <color indexed="8"/>
        <rFont val="宋体"/>
        <family val="0"/>
      </rPr>
      <t>签字人姓名：</t>
    </r>
    <r>
      <rPr>
        <sz val="12"/>
        <rFont val="Times New Roman"/>
        <family val="1"/>
      </rPr>
      <t xml:space="preserve">                                                                           
</t>
    </r>
    <r>
      <rPr>
        <sz val="11"/>
        <color indexed="8"/>
        <rFont val="宋体"/>
        <family val="0"/>
      </rPr>
      <t xml:space="preserve">联系电话：
</t>
    </r>
    <r>
      <rPr>
        <sz val="12"/>
        <rFont val="Times New Roman"/>
        <family val="1"/>
      </rPr>
      <t xml:space="preserve">                                 </t>
    </r>
    <r>
      <rPr>
        <sz val="11"/>
        <color indexed="8"/>
        <rFont val="宋体"/>
        <family val="0"/>
      </rPr>
      <t>　　　</t>
    </r>
    <r>
      <rPr>
        <sz val="12"/>
        <rFont val="Times New Roman"/>
        <family val="1"/>
      </rPr>
      <t xml:space="preserve"> 2018</t>
    </r>
    <r>
      <rPr>
        <sz val="11"/>
        <color indexed="8"/>
        <rFont val="宋体"/>
        <family val="0"/>
      </rPr>
      <t>年</t>
    </r>
    <r>
      <rPr>
        <sz val="12"/>
        <rFont val="Times New Roman"/>
        <family val="1"/>
      </rPr>
      <t>12</t>
    </r>
    <r>
      <rPr>
        <sz val="11"/>
        <color indexed="8"/>
        <rFont val="宋体"/>
        <family val="0"/>
      </rPr>
      <t>月</t>
    </r>
    <r>
      <rPr>
        <sz val="12"/>
        <rFont val="Times New Roman"/>
        <family val="1"/>
      </rPr>
      <t>16</t>
    </r>
    <r>
      <rPr>
        <sz val="11"/>
        <color indexed="8"/>
        <rFont val="宋体"/>
        <family val="0"/>
      </rPr>
      <t xml:space="preserve">日
</t>
    </r>
  </si>
  <si>
    <r>
      <rPr>
        <sz val="10.5"/>
        <rFont val="仿宋_GB2312"/>
        <family val="3"/>
      </rPr>
      <t>补助资金合计：</t>
    </r>
    <r>
      <rPr>
        <u val="single"/>
        <sz val="10.5"/>
        <rFont val="Times New Roman"/>
        <family val="1"/>
      </rPr>
      <t xml:space="preserve">  1500000     </t>
    </r>
    <r>
      <rPr>
        <sz val="10.5"/>
        <rFont val="Times New Roman"/>
        <family val="1"/>
      </rPr>
      <t xml:space="preserve"> </t>
    </r>
    <r>
      <rPr>
        <sz val="10.5"/>
        <rFont val="仿宋_GB2312"/>
        <family val="3"/>
      </rPr>
      <t>元。</t>
    </r>
  </si>
  <si>
    <t>2018年夏季秸秆机械化还田情况乡镇汇总表</t>
  </si>
  <si>
    <t xml:space="preserve">填报单位：  石榴街道            </t>
  </si>
  <si>
    <t>石榴街博望村</t>
  </si>
  <si>
    <t>博望村</t>
  </si>
  <si>
    <t>石榴街车庄村</t>
  </si>
  <si>
    <t>车庄村</t>
  </si>
  <si>
    <t>石榴街东安村</t>
  </si>
  <si>
    <t>东安村</t>
  </si>
  <si>
    <t>石榴街东榴村</t>
  </si>
  <si>
    <t>东榴村</t>
  </si>
  <si>
    <t>石榴街蛤庄村</t>
  </si>
  <si>
    <t>蛤庄村</t>
  </si>
  <si>
    <t>石榴街道姜庄村</t>
  </si>
  <si>
    <t>姜庄村</t>
  </si>
  <si>
    <t>石榴街道讲习村</t>
  </si>
  <si>
    <t>讲习村</t>
  </si>
  <si>
    <t>石榴街道柳汪村</t>
  </si>
  <si>
    <t>柳汪村</t>
  </si>
  <si>
    <t>石榴街麻汪村</t>
  </si>
  <si>
    <t>麻汪村</t>
  </si>
  <si>
    <t>石榴街埝河村</t>
  </si>
  <si>
    <t>埝河村</t>
  </si>
  <si>
    <t>石榴街浦西村</t>
  </si>
  <si>
    <t>浦西村</t>
  </si>
  <si>
    <t>石榴街三里村</t>
  </si>
  <si>
    <t>三里村</t>
  </si>
  <si>
    <t>石榴街道西榴村</t>
  </si>
  <si>
    <t>西榴村</t>
  </si>
  <si>
    <t>石榴街道小里村</t>
  </si>
  <si>
    <t>小里村</t>
  </si>
  <si>
    <t>石榴街道新庄村</t>
  </si>
  <si>
    <t>新庄村</t>
  </si>
  <si>
    <t>石榴街道兴隆村</t>
  </si>
  <si>
    <t>兴隆村</t>
  </si>
  <si>
    <t>石榴街道杨圩村</t>
  </si>
  <si>
    <t>杨圩村</t>
  </si>
  <si>
    <r>
      <t>机械化还田面积合计</t>
    </r>
    <r>
      <rPr>
        <u val="single"/>
        <sz val="10.5"/>
        <rFont val="Times New Roman"/>
        <family val="1"/>
      </rPr>
      <t xml:space="preserve">       20000             </t>
    </r>
    <r>
      <rPr>
        <sz val="10.5"/>
        <rFont val="Times New Roman"/>
        <family val="1"/>
      </rPr>
      <t xml:space="preserve"> </t>
    </r>
    <r>
      <rPr>
        <sz val="10.5"/>
        <rFont val="仿宋_GB2312"/>
        <family val="3"/>
      </rPr>
      <t>亩，</t>
    </r>
  </si>
  <si>
    <r>
      <t>补助资金合计：</t>
    </r>
    <r>
      <rPr>
        <u val="single"/>
        <sz val="10.5"/>
        <rFont val="Times New Roman"/>
        <family val="1"/>
      </rPr>
      <t xml:space="preserve">        499996.51            </t>
    </r>
    <r>
      <rPr>
        <sz val="10.5"/>
        <rFont val="Times New Roman"/>
        <family val="1"/>
      </rPr>
      <t xml:space="preserve"> </t>
    </r>
    <r>
      <rPr>
        <sz val="10.5"/>
        <rFont val="仿宋_GB2312"/>
        <family val="3"/>
      </rPr>
      <t>元。</t>
    </r>
  </si>
  <si>
    <r>
      <t>2018</t>
    </r>
    <r>
      <rPr>
        <sz val="12"/>
        <rFont val="仿宋_GB2312"/>
        <family val="3"/>
      </rPr>
      <t>年</t>
    </r>
    <r>
      <rPr>
        <sz val="12"/>
        <rFont val="Times New Roman"/>
        <family val="1"/>
      </rPr>
      <t xml:space="preserve">   12 </t>
    </r>
    <r>
      <rPr>
        <sz val="12"/>
        <rFont val="仿宋_GB2312"/>
        <family val="3"/>
      </rPr>
      <t>月</t>
    </r>
    <r>
      <rPr>
        <sz val="12"/>
        <rFont val="Times New Roman"/>
        <family val="1"/>
      </rPr>
      <t xml:space="preserve">  10  </t>
    </r>
    <r>
      <rPr>
        <sz val="12"/>
        <rFont val="仿宋_GB2312"/>
        <family val="3"/>
      </rPr>
      <t>日</t>
    </r>
  </si>
  <si>
    <t xml:space="preserve">填报单位： 驼峰乡       </t>
  </si>
  <si>
    <t>驼  峰</t>
  </si>
  <si>
    <t>驼  南</t>
  </si>
  <si>
    <t>古  庄</t>
  </si>
  <si>
    <t>早  塘</t>
  </si>
  <si>
    <t>前蔷薇</t>
  </si>
  <si>
    <t>后蔷薇</t>
  </si>
  <si>
    <t>三  汪</t>
  </si>
  <si>
    <t>朱  埠</t>
  </si>
  <si>
    <t>董  马</t>
  </si>
  <si>
    <t>下  湾</t>
  </si>
  <si>
    <t>上  林</t>
  </si>
  <si>
    <t>上  湾</t>
  </si>
  <si>
    <t>鲁  兰</t>
  </si>
  <si>
    <t>杨大庄</t>
  </si>
  <si>
    <t>程  庄</t>
  </si>
  <si>
    <t>后坞墩</t>
  </si>
  <si>
    <t>前坞墩</t>
  </si>
  <si>
    <t>曹  浦</t>
  </si>
  <si>
    <t>麦  坡</t>
  </si>
  <si>
    <t>麦  南</t>
  </si>
  <si>
    <t>南  榴</t>
  </si>
  <si>
    <t>八  湖</t>
  </si>
  <si>
    <t>农技站</t>
  </si>
  <si>
    <t>机械化还田面积合计   25200  亩</t>
  </si>
  <si>
    <t>乡政府签字盖章                                              签字人姓名：                                  联系电话：</t>
  </si>
  <si>
    <t>补助资金合计：   630000元。</t>
  </si>
  <si>
    <t>2018年 12 月 14 日</t>
  </si>
  <si>
    <t>注：此表一式3份，乡镇政府存档1份，上报县级农机部门2份。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</si>
</sst>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0;[Red]0.00"/>
    <numFmt numFmtId="179" formatCode="0.00_);[Red]\(0.00\)"/>
    <numFmt numFmtId="180" formatCode="0_ "/>
    <numFmt numFmtId="181" formatCode="###,###,###,###,##0.00"/>
  </numFmts>
  <fonts count="71">
    <font>
      <sz val="12"/>
      <name val="宋体"/>
      <family val="0"/>
    </font>
    <font>
      <sz val="12"/>
      <color indexed="10"/>
      <name val="宋体"/>
      <family val="0"/>
    </font>
    <font>
      <sz val="18"/>
      <name val="方正小标宋简体"/>
      <family val="4"/>
    </font>
    <font>
      <sz val="12"/>
      <name val="仿宋_GB2312"/>
      <family val="3"/>
    </font>
    <font>
      <sz val="10.5"/>
      <name val="仿宋_GB2312"/>
      <family val="3"/>
    </font>
    <font>
      <sz val="10.5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1"/>
      <name val="方正小标宋简体"/>
      <family val="4"/>
    </font>
    <font>
      <sz val="11"/>
      <name val="仿宋_GB2312"/>
      <family val="3"/>
    </font>
    <font>
      <sz val="11"/>
      <name val="宋体"/>
      <family val="0"/>
    </font>
    <font>
      <b/>
      <sz val="16"/>
      <name val="宋体"/>
      <family val="0"/>
    </font>
    <font>
      <sz val="22"/>
      <name val="方正小标宋简体"/>
      <family val="4"/>
    </font>
    <font>
      <sz val="8"/>
      <name val="宋体"/>
      <family val="0"/>
    </font>
    <font>
      <b/>
      <sz val="16"/>
      <name val="方正小标宋简体"/>
      <family val="4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0"/>
      <name val="Arial"/>
      <family val="2"/>
    </font>
    <font>
      <sz val="11"/>
      <color indexed="8"/>
      <name val="Tahoma"/>
      <family val="2"/>
    </font>
    <font>
      <u val="single"/>
      <sz val="10.5"/>
      <name val="Times New Roman"/>
      <family val="1"/>
    </font>
    <font>
      <sz val="10.5"/>
      <name val="Times New Roman"/>
      <family val="1"/>
    </font>
    <font>
      <u val="single"/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2"/>
      <color rgb="FFFF0000"/>
      <name val="宋体"/>
      <family val="0"/>
    </font>
    <font>
      <sz val="14"/>
      <color theme="1"/>
      <name val="宋体"/>
      <family val="0"/>
    </font>
    <font>
      <sz val="10.5"/>
      <name val="Calibri"/>
      <family val="0"/>
    </font>
    <font>
      <sz val="11"/>
      <name val="Calibri"/>
      <family val="0"/>
    </font>
    <font>
      <sz val="12"/>
      <name val="Calibri Light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</borders>
  <cellStyleXfs count="9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4" fillId="2" borderId="0" applyNumberFormat="0" applyBorder="0" applyAlignment="0" applyProtection="0"/>
    <xf numFmtId="0" fontId="4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" borderId="0" applyNumberFormat="0" applyBorder="0" applyAlignment="0" applyProtection="0"/>
    <xf numFmtId="0" fontId="46" fillId="5" borderId="0" applyNumberFormat="0" applyBorder="0" applyAlignment="0" applyProtection="0"/>
    <xf numFmtId="43" fontId="0" fillId="0" borderId="0" applyFont="0" applyFill="0" applyBorder="0" applyAlignment="0" applyProtection="0"/>
    <xf numFmtId="0" fontId="47" fillId="6" borderId="0" applyNumberFormat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7" borderId="2" applyNumberFormat="0" applyFont="0" applyAlignment="0" applyProtection="0"/>
    <xf numFmtId="0" fontId="0" fillId="0" borderId="0">
      <alignment vertical="center"/>
      <protection/>
    </xf>
    <xf numFmtId="0" fontId="47" fillId="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0" fillId="0" borderId="0">
      <alignment/>
      <protection/>
    </xf>
    <xf numFmtId="0" fontId="55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6" fillId="0" borderId="3" applyNumberFormat="0" applyFill="0" applyAlignment="0" applyProtection="0"/>
    <xf numFmtId="0" fontId="47" fillId="9" borderId="0" applyNumberFormat="0" applyBorder="0" applyAlignment="0" applyProtection="0"/>
    <xf numFmtId="0" fontId="51" fillId="0" borderId="4" applyNumberFormat="0" applyFill="0" applyAlignment="0" applyProtection="0"/>
    <xf numFmtId="0" fontId="0" fillId="0" borderId="0">
      <alignment vertical="center"/>
      <protection/>
    </xf>
    <xf numFmtId="0" fontId="47" fillId="10" borderId="0" applyNumberFormat="0" applyBorder="0" applyAlignment="0" applyProtection="0"/>
    <xf numFmtId="0" fontId="57" fillId="11" borderId="5" applyNumberFormat="0" applyAlignment="0" applyProtection="0"/>
    <xf numFmtId="0" fontId="58" fillId="11" borderId="1" applyNumberFormat="0" applyAlignment="0" applyProtection="0"/>
    <xf numFmtId="0" fontId="59" fillId="12" borderId="6" applyNumberFormat="0" applyAlignment="0" applyProtection="0"/>
    <xf numFmtId="0" fontId="44" fillId="13" borderId="0" applyNumberFormat="0" applyBorder="0" applyAlignment="0" applyProtection="0"/>
    <xf numFmtId="0" fontId="47" fillId="14" borderId="0" applyNumberFormat="0" applyBorder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15" borderId="0" applyNumberFormat="0" applyBorder="0" applyAlignment="0" applyProtection="0"/>
    <xf numFmtId="0" fontId="63" fillId="16" borderId="0" applyNumberFormat="0" applyBorder="0" applyAlignment="0" applyProtection="0"/>
    <xf numFmtId="0" fontId="44" fillId="17" borderId="0" applyNumberFormat="0" applyBorder="0" applyAlignment="0" applyProtection="0"/>
    <xf numFmtId="0" fontId="47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7" fillId="27" borderId="0" applyNumberFormat="0" applyBorder="0" applyAlignment="0" applyProtection="0"/>
    <xf numFmtId="0" fontId="44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44" fillId="31" borderId="0" applyNumberFormat="0" applyBorder="0" applyAlignment="0" applyProtection="0"/>
    <xf numFmtId="0" fontId="47" fillId="32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7" fillId="0" borderId="0">
      <alignment vertical="center"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4" fillId="0" borderId="0">
      <alignment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4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65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9" xfId="0" applyFont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 wrapText="1"/>
    </xf>
    <xf numFmtId="177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177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176" fontId="0" fillId="0" borderId="10" xfId="0" applyNumberFormat="1" applyBorder="1" applyAlignment="1">
      <alignment horizontal="left" vertical="center" wrapText="1"/>
    </xf>
    <xf numFmtId="177" fontId="0" fillId="0" borderId="11" xfId="0" applyNumberForma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9" xfId="0" applyBorder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72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wrapText="1"/>
    </xf>
    <xf numFmtId="178" fontId="0" fillId="0" borderId="9" xfId="0" applyNumberFormat="1" applyFont="1" applyFill="1" applyBorder="1" applyAlignment="1">
      <alignment horizontal="center"/>
    </xf>
    <xf numFmtId="176" fontId="3" fillId="0" borderId="9" xfId="0" applyNumberFormat="1" applyFont="1" applyFill="1" applyBorder="1" applyAlignment="1">
      <alignment horizontal="center" wrapText="1"/>
    </xf>
    <xf numFmtId="0" fontId="5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center"/>
    </xf>
    <xf numFmtId="176" fontId="0" fillId="0" borderId="9" xfId="0" applyNumberFormat="1" applyFont="1" applyFill="1" applyBorder="1" applyAlignment="1">
      <alignment horizontal="center"/>
    </xf>
    <xf numFmtId="0" fontId="0" fillId="0" borderId="9" xfId="0" applyFill="1" applyBorder="1" applyAlignment="1">
      <alignment/>
    </xf>
    <xf numFmtId="177" fontId="3" fillId="0" borderId="9" xfId="0" applyNumberFormat="1" applyFont="1" applyFill="1" applyBorder="1" applyAlignment="1">
      <alignment horizontal="center" wrapText="1"/>
    </xf>
    <xf numFmtId="178" fontId="0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/>
    </xf>
    <xf numFmtId="0" fontId="0" fillId="0" borderId="9" xfId="0" applyNumberFormat="1" applyFont="1" applyFill="1" applyBorder="1" applyAlignment="1">
      <alignment horizontal="center"/>
    </xf>
    <xf numFmtId="179" fontId="0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/>
    </xf>
    <xf numFmtId="0" fontId="5" fillId="0" borderId="9" xfId="0" applyFont="1" applyFill="1" applyBorder="1" applyAlignment="1">
      <alignment horizontal="justify" vertical="top" wrapText="1"/>
    </xf>
    <xf numFmtId="0" fontId="6" fillId="0" borderId="9" xfId="0" applyFont="1" applyFill="1" applyBorder="1" applyAlignment="1">
      <alignment horizontal="justify" vertical="top" wrapText="1"/>
    </xf>
    <xf numFmtId="176" fontId="0" fillId="0" borderId="9" xfId="0" applyNumberFormat="1" applyFill="1" applyBorder="1" applyAlignment="1">
      <alignment/>
    </xf>
    <xf numFmtId="178" fontId="0" fillId="0" borderId="9" xfId="0" applyNumberFormat="1" applyFill="1" applyBorder="1" applyAlignment="1">
      <alignment/>
    </xf>
    <xf numFmtId="0" fontId="3" fillId="0" borderId="9" xfId="0" applyNumberFormat="1" applyFont="1" applyFill="1" applyBorder="1" applyAlignment="1">
      <alignment horizontal="left" vertical="top" wrapText="1"/>
    </xf>
    <xf numFmtId="0" fontId="6" fillId="0" borderId="9" xfId="0" applyNumberFormat="1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right" wrapText="1"/>
    </xf>
    <xf numFmtId="0" fontId="4" fillId="0" borderId="9" xfId="0" applyFont="1" applyFill="1" applyBorder="1" applyAlignment="1">
      <alignment horizontal="left"/>
    </xf>
    <xf numFmtId="0" fontId="4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 vertical="center"/>
    </xf>
    <xf numFmtId="176" fontId="9" fillId="0" borderId="9" xfId="0" applyNumberFormat="1" applyFont="1" applyFill="1" applyBorder="1" applyAlignment="1">
      <alignment horizontal="center" vertical="center" wrapText="1"/>
    </xf>
    <xf numFmtId="180" fontId="0" fillId="0" borderId="9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176" fontId="9" fillId="0" borderId="13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179" fontId="9" fillId="0" borderId="9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left" vertical="top" wrapText="1"/>
    </xf>
    <xf numFmtId="0" fontId="3" fillId="0" borderId="15" xfId="0" applyNumberFormat="1" applyFont="1" applyFill="1" applyBorder="1" applyAlignment="1">
      <alignment horizontal="left" vertical="top" wrapText="1"/>
    </xf>
    <xf numFmtId="0" fontId="3" fillId="0" borderId="16" xfId="0" applyNumberFormat="1" applyFont="1" applyFill="1" applyBorder="1" applyAlignment="1">
      <alignment horizontal="left" vertical="top" wrapText="1"/>
    </xf>
    <xf numFmtId="0" fontId="3" fillId="0" borderId="17" xfId="0" applyNumberFormat="1" applyFont="1" applyFill="1" applyBorder="1" applyAlignment="1">
      <alignment horizontal="left" vertical="top" wrapText="1"/>
    </xf>
    <xf numFmtId="0" fontId="3" fillId="0" borderId="18" xfId="0" applyNumberFormat="1" applyFont="1" applyFill="1" applyBorder="1" applyAlignment="1">
      <alignment horizontal="left" vertical="top" wrapText="1"/>
    </xf>
    <xf numFmtId="0" fontId="3" fillId="0" borderId="19" xfId="0" applyNumberFormat="1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20" xfId="0" applyFont="1" applyFill="1" applyBorder="1" applyAlignment="1">
      <alignment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wrapText="1"/>
    </xf>
    <xf numFmtId="0" fontId="0" fillId="0" borderId="9" xfId="0" applyFont="1" applyFill="1" applyBorder="1" applyAlignment="1">
      <alignment horizont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/>
    </xf>
    <xf numFmtId="181" fontId="0" fillId="0" borderId="9" xfId="90" applyNumberFormat="1" applyFont="1" applyBorder="1" applyAlignment="1">
      <alignment horizontal="center" vertical="center"/>
      <protection/>
    </xf>
    <xf numFmtId="0" fontId="3" fillId="0" borderId="21" xfId="0" applyNumberFormat="1" applyFont="1" applyFill="1" applyBorder="1" applyAlignment="1">
      <alignment horizontal="left" vertical="top" wrapText="1"/>
    </xf>
    <xf numFmtId="0" fontId="6" fillId="0" borderId="22" xfId="0" applyNumberFormat="1" applyFont="1" applyFill="1" applyBorder="1" applyAlignment="1">
      <alignment horizontal="left" vertical="top" wrapText="1"/>
    </xf>
    <xf numFmtId="0" fontId="6" fillId="0" borderId="23" xfId="0" applyNumberFormat="1" applyFont="1" applyFill="1" applyBorder="1" applyAlignment="1">
      <alignment horizontal="left" vertical="top" wrapText="1"/>
    </xf>
    <xf numFmtId="0" fontId="6" fillId="0" borderId="24" xfId="0" applyFont="1" applyFill="1" applyBorder="1" applyAlignment="1">
      <alignment horizontal="right" wrapText="1"/>
    </xf>
    <xf numFmtId="0" fontId="6" fillId="0" borderId="20" xfId="0" applyFont="1" applyFill="1" applyBorder="1" applyAlignment="1">
      <alignment horizontal="right" wrapText="1"/>
    </xf>
    <xf numFmtId="0" fontId="6" fillId="0" borderId="25" xfId="0" applyFont="1" applyFill="1" applyBorder="1" applyAlignment="1">
      <alignment horizontal="right" wrapText="1"/>
    </xf>
    <xf numFmtId="0" fontId="4" fillId="0" borderId="22" xfId="0" applyFont="1" applyFill="1" applyBorder="1" applyAlignment="1">
      <alignment horizontal="left"/>
    </xf>
    <xf numFmtId="0" fontId="2" fillId="0" borderId="0" xfId="73" applyFont="1" applyFill="1" applyBorder="1" applyAlignment="1">
      <alignment horizontal="center"/>
      <protection/>
    </xf>
    <xf numFmtId="0" fontId="0" fillId="0" borderId="0" xfId="73" applyFont="1" applyFill="1" applyBorder="1" applyAlignment="1">
      <alignment horizontal="left"/>
      <protection/>
    </xf>
    <xf numFmtId="0" fontId="0" fillId="0" borderId="0" xfId="73" applyFont="1" applyFill="1" applyBorder="1" applyAlignment="1">
      <alignment horizontal="center"/>
      <protection/>
    </xf>
    <xf numFmtId="0" fontId="0" fillId="0" borderId="9" xfId="73" applyFont="1" applyFill="1" applyBorder="1" applyAlignment="1">
      <alignment vertical="center" wrapText="1"/>
      <protection/>
    </xf>
    <xf numFmtId="0" fontId="0" fillId="0" borderId="9" xfId="73" applyFont="1" applyFill="1" applyBorder="1" applyAlignment="1">
      <alignment horizontal="center" vertical="center" wrapText="1"/>
      <protection/>
    </xf>
    <xf numFmtId="0" fontId="0" fillId="0" borderId="9" xfId="73" applyFont="1" applyFill="1" applyBorder="1" applyAlignment="1">
      <alignment horizontal="left" vertical="center" wrapText="1"/>
      <protection/>
    </xf>
    <xf numFmtId="0" fontId="0" fillId="0" borderId="9" xfId="73" applyFont="1" applyFill="1" applyBorder="1" applyAlignment="1">
      <alignment horizontal="center" wrapText="1"/>
      <protection/>
    </xf>
    <xf numFmtId="0" fontId="10" fillId="0" borderId="9" xfId="73" applyFont="1" applyFill="1" applyBorder="1" applyAlignment="1">
      <alignment horizontal="center" vertical="center" wrapText="1"/>
      <protection/>
    </xf>
    <xf numFmtId="0" fontId="10" fillId="0" borderId="9" xfId="73" applyFont="1" applyFill="1" applyBorder="1" applyAlignment="1">
      <alignment horizontal="center" wrapText="1"/>
      <protection/>
    </xf>
    <xf numFmtId="0" fontId="10" fillId="0" borderId="9" xfId="73" applyFont="1" applyFill="1" applyBorder="1" applyAlignment="1">
      <alignment wrapText="1"/>
      <protection/>
    </xf>
    <xf numFmtId="0" fontId="10" fillId="0" borderId="9" xfId="73" applyFont="1" applyFill="1" applyBorder="1" applyAlignment="1">
      <alignment horizontal="right" wrapText="1"/>
      <protection/>
    </xf>
    <xf numFmtId="0" fontId="10" fillId="0" borderId="9" xfId="73" applyFont="1" applyFill="1" applyBorder="1" applyAlignment="1">
      <alignment horizontal="center"/>
      <protection/>
    </xf>
    <xf numFmtId="0" fontId="10" fillId="0" borderId="9" xfId="73" applyFont="1" applyFill="1" applyBorder="1" applyAlignment="1">
      <alignment/>
      <protection/>
    </xf>
    <xf numFmtId="0" fontId="10" fillId="0" borderId="9" xfId="73" applyFont="1" applyFill="1" applyBorder="1" applyAlignment="1">
      <alignment vertical="center"/>
      <protection/>
    </xf>
    <xf numFmtId="0" fontId="0" fillId="0" borderId="9" xfId="73" applyFont="1" applyFill="1" applyBorder="1" applyAlignment="1">
      <alignment/>
      <protection/>
    </xf>
    <xf numFmtId="0" fontId="66" fillId="0" borderId="9" xfId="73" applyFont="1" applyFill="1" applyBorder="1" applyAlignment="1">
      <alignment/>
      <protection/>
    </xf>
    <xf numFmtId="0" fontId="0" fillId="0" borderId="9" xfId="73" applyFont="1" applyFill="1" applyBorder="1" applyAlignment="1">
      <alignment horizontal="justify" vertical="top" wrapText="1"/>
      <protection/>
    </xf>
    <xf numFmtId="0" fontId="0" fillId="0" borderId="14" xfId="73" applyNumberFormat="1" applyFont="1" applyFill="1" applyBorder="1" applyAlignment="1">
      <alignment horizontal="left" vertical="top" wrapText="1"/>
      <protection/>
    </xf>
    <xf numFmtId="0" fontId="0" fillId="0" borderId="15" xfId="73" applyNumberFormat="1" applyFont="1" applyFill="1" applyBorder="1" applyAlignment="1">
      <alignment horizontal="left" vertical="top" wrapText="1"/>
      <protection/>
    </xf>
    <xf numFmtId="0" fontId="0" fillId="0" borderId="16" xfId="73" applyNumberFormat="1" applyFont="1" applyFill="1" applyBorder="1" applyAlignment="1">
      <alignment horizontal="left" vertical="top" wrapText="1"/>
      <protection/>
    </xf>
    <xf numFmtId="0" fontId="4" fillId="0" borderId="9" xfId="73" applyFont="1" applyFill="1" applyBorder="1" applyAlignment="1">
      <alignment horizontal="left" vertical="center" wrapText="1"/>
      <protection/>
    </xf>
    <xf numFmtId="0" fontId="6" fillId="0" borderId="17" xfId="73" applyFont="1" applyFill="1" applyBorder="1" applyAlignment="1">
      <alignment horizontal="right" wrapText="1"/>
      <protection/>
    </xf>
    <xf numFmtId="0" fontId="6" fillId="0" borderId="18" xfId="73" applyFont="1" applyFill="1" applyBorder="1" applyAlignment="1">
      <alignment horizontal="right" wrapText="1"/>
      <protection/>
    </xf>
    <xf numFmtId="0" fontId="6" fillId="0" borderId="19" xfId="73" applyFont="1" applyFill="1" applyBorder="1" applyAlignment="1">
      <alignment horizontal="right" wrapText="1"/>
      <protection/>
    </xf>
    <xf numFmtId="0" fontId="4" fillId="0" borderId="15" xfId="73" applyFont="1" applyFill="1" applyBorder="1" applyAlignment="1">
      <alignment horizontal="left"/>
      <protection/>
    </xf>
    <xf numFmtId="0" fontId="4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 wrapText="1"/>
    </xf>
    <xf numFmtId="0" fontId="14" fillId="0" borderId="9" xfId="0" applyNumberFormat="1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4" xfId="0" applyNumberFormat="1" applyFont="1" applyFill="1" applyBorder="1" applyAlignment="1">
      <alignment horizontal="left" vertical="center" wrapText="1"/>
    </xf>
    <xf numFmtId="0" fontId="14" fillId="0" borderId="15" xfId="0" applyNumberFormat="1" applyFont="1" applyFill="1" applyBorder="1" applyAlignment="1">
      <alignment horizontal="left" vertical="center" wrapText="1"/>
    </xf>
    <xf numFmtId="0" fontId="14" fillId="0" borderId="16" xfId="0" applyNumberFormat="1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6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 wrapText="1"/>
    </xf>
    <xf numFmtId="0" fontId="14" fillId="0" borderId="27" xfId="0" applyNumberFormat="1" applyFont="1" applyFill="1" applyBorder="1" applyAlignment="1">
      <alignment horizontal="center" vertical="center" wrapText="1"/>
    </xf>
    <xf numFmtId="0" fontId="14" fillId="0" borderId="26" xfId="0" applyNumberFormat="1" applyFont="1" applyFill="1" applyBorder="1" applyAlignment="1">
      <alignment horizontal="left" vertical="center" wrapText="1"/>
    </xf>
    <xf numFmtId="0" fontId="14" fillId="0" borderId="0" xfId="0" applyNumberFormat="1" applyFont="1" applyFill="1" applyBorder="1" applyAlignment="1">
      <alignment horizontal="left" vertical="center" wrapText="1"/>
    </xf>
    <xf numFmtId="0" fontId="14" fillId="0" borderId="27" xfId="0" applyNumberFormat="1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right" vertical="center" wrapText="1"/>
    </xf>
    <xf numFmtId="0" fontId="14" fillId="0" borderId="18" xfId="0" applyFont="1" applyFill="1" applyBorder="1" applyAlignment="1">
      <alignment horizontal="right" vertical="center" wrapText="1"/>
    </xf>
    <xf numFmtId="0" fontId="14" fillId="0" borderId="19" xfId="0" applyFont="1" applyFill="1" applyBorder="1" applyAlignment="1">
      <alignment horizontal="right" vertical="center" wrapText="1"/>
    </xf>
    <xf numFmtId="0" fontId="14" fillId="0" borderId="15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67" fillId="0" borderId="9" xfId="0" applyFont="1" applyFill="1" applyBorder="1" applyAlignment="1">
      <alignment horizontal="center" vertical="center" wrapText="1"/>
    </xf>
    <xf numFmtId="0" fontId="67" fillId="0" borderId="9" xfId="0" applyFont="1" applyFill="1" applyBorder="1" applyAlignment="1">
      <alignment vertical="center" wrapText="1"/>
    </xf>
    <xf numFmtId="178" fontId="67" fillId="0" borderId="9" xfId="0" applyNumberFormat="1" applyFont="1" applyFill="1" applyBorder="1" applyAlignment="1">
      <alignment horizontal="center" vertical="center" wrapText="1"/>
    </xf>
    <xf numFmtId="176" fontId="68" fillId="0" borderId="9" xfId="0" applyNumberFormat="1" applyFont="1" applyFill="1" applyBorder="1" applyAlignment="1">
      <alignment vertical="center" shrinkToFit="1"/>
    </xf>
    <xf numFmtId="178" fontId="67" fillId="0" borderId="9" xfId="0" applyNumberFormat="1" applyFont="1" applyFill="1" applyBorder="1" applyAlignment="1">
      <alignment vertical="center" wrapText="1"/>
    </xf>
    <xf numFmtId="0" fontId="44" fillId="0" borderId="9" xfId="0" applyFont="1" applyFill="1" applyBorder="1" applyAlignment="1">
      <alignment vertical="center"/>
    </xf>
    <xf numFmtId="0" fontId="44" fillId="0" borderId="9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178" fontId="44" fillId="0" borderId="9" xfId="0" applyNumberFormat="1" applyFont="1" applyFill="1" applyBorder="1" applyAlignment="1">
      <alignment vertical="center"/>
    </xf>
    <xf numFmtId="176" fontId="44" fillId="0" borderId="9" xfId="0" applyNumberFormat="1" applyFont="1" applyFill="1" applyBorder="1" applyAlignment="1">
      <alignment vertical="center"/>
    </xf>
    <xf numFmtId="0" fontId="3" fillId="0" borderId="28" xfId="0" applyNumberFormat="1" applyFont="1" applyFill="1" applyBorder="1" applyAlignment="1">
      <alignment vertical="center" wrapText="1"/>
    </xf>
    <xf numFmtId="0" fontId="6" fillId="0" borderId="29" xfId="0" applyNumberFormat="1" applyFont="1" applyFill="1" applyBorder="1" applyAlignment="1">
      <alignment vertical="center" wrapText="1"/>
    </xf>
    <xf numFmtId="0" fontId="6" fillId="0" borderId="30" xfId="0" applyNumberFormat="1" applyFont="1" applyFill="1" applyBorder="1" applyAlignment="1">
      <alignment vertical="center" wrapText="1"/>
    </xf>
    <xf numFmtId="0" fontId="6" fillId="0" borderId="28" xfId="0" applyFont="1" applyFill="1" applyBorder="1" applyAlignment="1">
      <alignment vertical="center" wrapText="1"/>
    </xf>
    <xf numFmtId="0" fontId="6" fillId="0" borderId="29" xfId="0" applyFont="1" applyFill="1" applyBorder="1" applyAlignment="1">
      <alignment vertical="center" wrapText="1"/>
    </xf>
    <xf numFmtId="0" fontId="6" fillId="0" borderId="30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/>
    </xf>
    <xf numFmtId="178" fontId="44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/>
    </xf>
    <xf numFmtId="176" fontId="2" fillId="0" borderId="0" xfId="0" applyNumberFormat="1" applyFont="1" applyFill="1" applyAlignment="1">
      <alignment horizontal="center"/>
    </xf>
    <xf numFmtId="176" fontId="3" fillId="0" borderId="0" xfId="0" applyNumberFormat="1" applyFont="1" applyFill="1" applyAlignment="1">
      <alignment horizontal="center"/>
    </xf>
    <xf numFmtId="176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176" fontId="3" fillId="0" borderId="31" xfId="0" applyNumberFormat="1" applyFont="1" applyFill="1" applyBorder="1" applyAlignment="1">
      <alignment horizontal="left" vertical="top" wrapText="1"/>
    </xf>
    <xf numFmtId="176" fontId="6" fillId="0" borderId="0" xfId="0" applyNumberFormat="1" applyFont="1" applyFill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top" wrapText="1"/>
    </xf>
    <xf numFmtId="176" fontId="6" fillId="0" borderId="24" xfId="0" applyNumberFormat="1" applyFont="1" applyFill="1" applyBorder="1" applyAlignment="1">
      <alignment horizontal="right" wrapText="1"/>
    </xf>
    <xf numFmtId="176" fontId="6" fillId="0" borderId="20" xfId="0" applyNumberFormat="1" applyFont="1" applyFill="1" applyBorder="1" applyAlignment="1">
      <alignment horizontal="right" wrapText="1"/>
    </xf>
    <xf numFmtId="0" fontId="6" fillId="0" borderId="2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176" fontId="0" fillId="0" borderId="9" xfId="0" applyNumberFormat="1" applyFill="1" applyBorder="1" applyAlignment="1">
      <alignment horizontal="center" vertical="center" wrapText="1"/>
    </xf>
    <xf numFmtId="0" fontId="0" fillId="0" borderId="9" xfId="94" applyFont="1" applyFill="1" applyBorder="1" applyAlignment="1">
      <alignment horizontal="center" vertical="center" wrapText="1"/>
      <protection/>
    </xf>
    <xf numFmtId="180" fontId="0" fillId="0" borderId="9" xfId="0" applyNumberFormat="1" applyFill="1" applyBorder="1" applyAlignment="1">
      <alignment horizontal="center" vertical="center" wrapText="1"/>
    </xf>
    <xf numFmtId="176" fontId="0" fillId="0" borderId="28" xfId="0" applyNumberFormat="1" applyFont="1" applyFill="1" applyBorder="1" applyAlignment="1">
      <alignment horizontal="center" vertical="center"/>
    </xf>
    <xf numFmtId="176" fontId="0" fillId="0" borderId="29" xfId="0" applyNumberFormat="1" applyFill="1" applyBorder="1" applyAlignment="1">
      <alignment horizontal="center" vertical="center"/>
    </xf>
    <xf numFmtId="176" fontId="0" fillId="0" borderId="30" xfId="0" applyNumberFormat="1" applyFill="1" applyBorder="1" applyAlignment="1">
      <alignment horizontal="center" vertical="center"/>
    </xf>
    <xf numFmtId="176" fontId="0" fillId="0" borderId="9" xfId="0" applyNumberFormat="1" applyFill="1" applyBorder="1" applyAlignment="1">
      <alignment wrapText="1"/>
    </xf>
    <xf numFmtId="176" fontId="0" fillId="0" borderId="28" xfId="0" applyNumberFormat="1" applyFont="1" applyFill="1" applyBorder="1" applyAlignment="1">
      <alignment horizontal="center" vertical="center" wrapText="1"/>
    </xf>
    <xf numFmtId="176" fontId="0" fillId="0" borderId="29" xfId="0" applyNumberFormat="1" applyFill="1" applyBorder="1" applyAlignment="1">
      <alignment horizontal="center" vertical="center" wrapText="1"/>
    </xf>
    <xf numFmtId="176" fontId="0" fillId="0" borderId="30" xfId="0" applyNumberFormat="1" applyFill="1" applyBorder="1" applyAlignment="1">
      <alignment horizontal="center" vertical="center" wrapText="1"/>
    </xf>
    <xf numFmtId="176" fontId="0" fillId="0" borderId="16" xfId="0" applyNumberFormat="1" applyFill="1" applyBorder="1" applyAlignment="1">
      <alignment wrapText="1"/>
    </xf>
    <xf numFmtId="176" fontId="0" fillId="0" borderId="32" xfId="0" applyNumberFormat="1" applyFill="1" applyBorder="1" applyAlignment="1">
      <alignment wrapText="1"/>
    </xf>
    <xf numFmtId="176" fontId="0" fillId="0" borderId="14" xfId="0" applyNumberFormat="1" applyFill="1" applyBorder="1" applyAlignment="1">
      <alignment wrapText="1"/>
    </xf>
    <xf numFmtId="49" fontId="0" fillId="0" borderId="0" xfId="0" applyNumberFormat="1" applyFill="1" applyAlignment="1">
      <alignment/>
    </xf>
    <xf numFmtId="0" fontId="16" fillId="0" borderId="0" xfId="0" applyFont="1" applyFill="1" applyAlignment="1">
      <alignment horizontal="center"/>
    </xf>
    <xf numFmtId="176" fontId="16" fillId="0" borderId="0" xfId="0" applyNumberFormat="1" applyFont="1" applyFill="1" applyAlignment="1">
      <alignment horizontal="center"/>
    </xf>
    <xf numFmtId="49" fontId="16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center" wrapText="1"/>
    </xf>
    <xf numFmtId="0" fontId="0" fillId="0" borderId="9" xfId="0" applyFont="1" applyFill="1" applyBorder="1" applyAlignment="1">
      <alignment horizontal="left"/>
    </xf>
    <xf numFmtId="176" fontId="0" fillId="0" borderId="9" xfId="0" applyNumberFormat="1" applyFont="1" applyFill="1" applyBorder="1" applyAlignment="1">
      <alignment horizontal="center"/>
    </xf>
    <xf numFmtId="49" fontId="0" fillId="0" borderId="9" xfId="0" applyNumberFormat="1" applyFont="1" applyFill="1" applyBorder="1" applyAlignment="1">
      <alignment horizontal="center"/>
    </xf>
    <xf numFmtId="176" fontId="4" fillId="0" borderId="9" xfId="0" applyNumberFormat="1" applyFont="1" applyFill="1" applyBorder="1" applyAlignment="1">
      <alignment horizontal="left" vertical="center" wrapText="1"/>
    </xf>
    <xf numFmtId="49" fontId="6" fillId="0" borderId="22" xfId="0" applyNumberFormat="1" applyFont="1" applyFill="1" applyBorder="1" applyAlignment="1">
      <alignment horizontal="left" vertical="top" wrapText="1"/>
    </xf>
    <xf numFmtId="0" fontId="6" fillId="0" borderId="23" xfId="0" applyNumberFormat="1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right" wrapText="1"/>
    </xf>
    <xf numFmtId="49" fontId="6" fillId="0" borderId="20" xfId="0" applyNumberFormat="1" applyFont="1" applyFill="1" applyBorder="1" applyAlignment="1">
      <alignment horizontal="right" wrapText="1"/>
    </xf>
    <xf numFmtId="0" fontId="6" fillId="0" borderId="25" xfId="0" applyFont="1" applyFill="1" applyBorder="1" applyAlignment="1">
      <alignment horizontal="center" wrapText="1"/>
    </xf>
    <xf numFmtId="176" fontId="4" fillId="0" borderId="22" xfId="0" applyNumberFormat="1" applyFont="1" applyFill="1" applyBorder="1" applyAlignment="1">
      <alignment horizontal="left"/>
    </xf>
    <xf numFmtId="49" fontId="4" fillId="0" borderId="22" xfId="0" applyNumberFormat="1" applyFont="1" applyFill="1" applyBorder="1" applyAlignment="1">
      <alignment horizontal="left"/>
    </xf>
    <xf numFmtId="0" fontId="4" fillId="0" borderId="22" xfId="0" applyFont="1" applyFill="1" applyBorder="1" applyAlignment="1">
      <alignment horizontal="center"/>
    </xf>
    <xf numFmtId="0" fontId="17" fillId="0" borderId="0" xfId="0" applyFont="1" applyAlignment="1">
      <alignment vertical="center"/>
    </xf>
    <xf numFmtId="180" fontId="0" fillId="0" borderId="0" xfId="0" applyNumberFormat="1" applyFill="1" applyAlignment="1">
      <alignment/>
    </xf>
    <xf numFmtId="0" fontId="8" fillId="0" borderId="0" xfId="0" applyFont="1" applyFill="1" applyAlignment="1">
      <alignment/>
    </xf>
    <xf numFmtId="176" fontId="18" fillId="0" borderId="0" xfId="0" applyNumberFormat="1" applyFont="1" applyFill="1" applyAlignment="1">
      <alignment horizontal="center"/>
    </xf>
    <xf numFmtId="180" fontId="18" fillId="0" borderId="0" xfId="0" applyNumberFormat="1" applyFont="1" applyFill="1" applyAlignment="1">
      <alignment horizontal="center"/>
    </xf>
    <xf numFmtId="180" fontId="2" fillId="0" borderId="0" xfId="0" applyNumberFormat="1" applyFont="1" applyFill="1" applyAlignment="1">
      <alignment horizontal="center"/>
    </xf>
    <xf numFmtId="180" fontId="4" fillId="0" borderId="9" xfId="0" applyNumberFormat="1" applyFont="1" applyFill="1" applyBorder="1" applyAlignment="1">
      <alignment horizontal="center" wrapText="1"/>
    </xf>
    <xf numFmtId="180" fontId="0" fillId="0" borderId="9" xfId="0" applyNumberFormat="1" applyFill="1" applyBorder="1" applyAlignment="1">
      <alignment horizontal="center" vertical="center"/>
    </xf>
    <xf numFmtId="0" fontId="0" fillId="0" borderId="9" xfId="0" applyFont="1" applyBorder="1" applyAlignment="1">
      <alignment horizontal="left" vertical="center" wrapText="1"/>
    </xf>
    <xf numFmtId="176" fontId="69" fillId="0" borderId="9" xfId="0" applyNumberFormat="1" applyFont="1" applyFill="1" applyBorder="1" applyAlignment="1">
      <alignment horizontal="right" vertical="center"/>
    </xf>
    <xf numFmtId="176" fontId="69" fillId="0" borderId="9" xfId="0" applyNumberFormat="1" applyFont="1" applyFill="1" applyBorder="1" applyAlignment="1">
      <alignment horizontal="right" wrapText="1"/>
    </xf>
    <xf numFmtId="180" fontId="69" fillId="0" borderId="9" xfId="0" applyNumberFormat="1" applyFont="1" applyFill="1" applyBorder="1" applyAlignment="1">
      <alignment horizontal="right" wrapText="1"/>
    </xf>
    <xf numFmtId="176" fontId="69" fillId="0" borderId="9" xfId="0" applyNumberFormat="1" applyFont="1" applyFill="1" applyBorder="1" applyAlignment="1">
      <alignment horizontal="right"/>
    </xf>
    <xf numFmtId="0" fontId="0" fillId="0" borderId="9" xfId="0" applyFill="1" applyBorder="1" applyAlignment="1">
      <alignment horizontal="right"/>
    </xf>
    <xf numFmtId="0" fontId="0" fillId="0" borderId="9" xfId="0" applyFont="1" applyFill="1" applyBorder="1" applyAlignment="1">
      <alignment horizontal="right"/>
    </xf>
    <xf numFmtId="180" fontId="3" fillId="0" borderId="9" xfId="0" applyNumberFormat="1" applyFont="1" applyFill="1" applyBorder="1" applyAlignment="1">
      <alignment horizontal="right" wrapText="1"/>
    </xf>
    <xf numFmtId="0" fontId="0" fillId="0" borderId="9" xfId="0" applyFill="1" applyBorder="1" applyAlignment="1">
      <alignment horizontal="right"/>
    </xf>
    <xf numFmtId="0" fontId="8" fillId="0" borderId="0" xfId="0" applyFont="1" applyFill="1" applyAlignment="1">
      <alignment/>
    </xf>
    <xf numFmtId="176" fontId="69" fillId="0" borderId="9" xfId="0" applyNumberFormat="1" applyFont="1" applyFill="1" applyBorder="1" applyAlignment="1">
      <alignment horizontal="right" wrapText="1"/>
    </xf>
    <xf numFmtId="180" fontId="0" fillId="0" borderId="9" xfId="0" applyNumberFormat="1" applyFill="1" applyBorder="1" applyAlignment="1">
      <alignment horizontal="right"/>
    </xf>
    <xf numFmtId="180" fontId="69" fillId="0" borderId="9" xfId="0" applyNumberFormat="1" applyFont="1" applyFill="1" applyBorder="1" applyAlignment="1">
      <alignment horizontal="right"/>
    </xf>
    <xf numFmtId="0" fontId="17" fillId="0" borderId="0" xfId="0" applyFont="1" applyAlignment="1">
      <alignment vertical="center"/>
    </xf>
    <xf numFmtId="176" fontId="17" fillId="0" borderId="0" xfId="0" applyNumberFormat="1" applyFont="1" applyFill="1" applyAlignment="1">
      <alignment/>
    </xf>
    <xf numFmtId="180" fontId="17" fillId="0" borderId="0" xfId="0" applyNumberFormat="1" applyFont="1" applyFill="1" applyAlignment="1">
      <alignment/>
    </xf>
    <xf numFmtId="0" fontId="17" fillId="0" borderId="0" xfId="0" applyFont="1" applyFill="1" applyAlignment="1">
      <alignment/>
    </xf>
  </cellXfs>
  <cellStyles count="8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常规_公示表" xfId="38"/>
    <cellStyle name="标题 2" xfId="39"/>
    <cellStyle name="60% - 强调文字颜色 1" xfId="40"/>
    <cellStyle name="标题 3" xfId="41"/>
    <cellStyle name="常规_确认表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常规 10" xfId="67"/>
    <cellStyle name="40% - 强调文字颜色 6" xfId="68"/>
    <cellStyle name="60% - 强调文字颜色 6" xfId="69"/>
    <cellStyle name="常规_乡镇汇总表" xfId="70"/>
    <cellStyle name="常规_Sheet1_1" xfId="71"/>
    <cellStyle name="常规_Sheet1" xfId="72"/>
    <cellStyle name="常规 2" xfId="73"/>
    <cellStyle name="常规_Sheet3" xfId="74"/>
    <cellStyle name="常规 18" xfId="75"/>
    <cellStyle name="常规 7" xfId="76"/>
    <cellStyle name="常规 15" xfId="77"/>
    <cellStyle name="常规 20" xfId="78"/>
    <cellStyle name="常规 14" xfId="79"/>
    <cellStyle name="常规 11" xfId="80"/>
    <cellStyle name="常规 17" xfId="81"/>
    <cellStyle name="常规 5" xfId="82"/>
    <cellStyle name="常规 21" xfId="83"/>
    <cellStyle name="常规 16" xfId="84"/>
    <cellStyle name="常规_告知书附表" xfId="85"/>
    <cellStyle name="常规 2 2" xfId="86"/>
    <cellStyle name="常规 2 6" xfId="87"/>
    <cellStyle name="常规 3" xfId="88"/>
    <cellStyle name="常规 13" xfId="89"/>
    <cellStyle name="常规 3_确认表" xfId="90"/>
    <cellStyle name="常规_乡镇汇总表_1" xfId="91"/>
    <cellStyle name="常规_资金申请表" xfId="92"/>
    <cellStyle name="常规_Sheet2_乡镇汇总表" xfId="93"/>
    <cellStyle name="常规 100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A16"/>
  <sheetViews>
    <sheetView zoomScale="140" zoomScaleNormal="140" zoomScaleSheetLayoutView="100" workbookViewId="0" topLeftCell="A4">
      <selection activeCell="H10" sqref="H10"/>
    </sheetView>
  </sheetViews>
  <sheetFormatPr defaultColWidth="9.00390625" defaultRowHeight="14.25"/>
  <cols>
    <col min="1" max="1" width="14.125" style="0" customWidth="1"/>
    <col min="2" max="2" width="16.625" style="173" customWidth="1"/>
    <col min="3" max="3" width="16.375" style="173" customWidth="1"/>
    <col min="4" max="4" width="17.625" style="173" customWidth="1"/>
    <col min="5" max="5" width="16.625" style="223" customWidth="1"/>
    <col min="6" max="6" width="9.00390625" style="224" customWidth="1"/>
    <col min="7" max="236" width="9.00390625" style="26" customWidth="1"/>
  </cols>
  <sheetData>
    <row r="1" spans="2:6" s="26" customFormat="1" ht="60" customHeight="1">
      <c r="B1" s="173"/>
      <c r="C1" s="173"/>
      <c r="D1" s="173"/>
      <c r="E1" s="223"/>
      <c r="F1" s="224"/>
    </row>
    <row r="2" spans="1:6" s="26" customFormat="1" ht="21">
      <c r="A2" s="225" t="s">
        <v>0</v>
      </c>
      <c r="B2" s="225"/>
      <c r="C2" s="225"/>
      <c r="D2" s="225"/>
      <c r="E2" s="226"/>
      <c r="F2" s="224"/>
    </row>
    <row r="3" spans="2:6" s="26" customFormat="1" ht="15" customHeight="1">
      <c r="B3" s="174"/>
      <c r="C3" s="174"/>
      <c r="D3" s="174"/>
      <c r="E3" s="227"/>
      <c r="F3" s="224"/>
    </row>
    <row r="4" spans="1:6" s="26" customFormat="1" ht="25.5">
      <c r="A4" s="50" t="s">
        <v>1</v>
      </c>
      <c r="B4" s="213" t="s">
        <v>2</v>
      </c>
      <c r="C4" s="213" t="s">
        <v>3</v>
      </c>
      <c r="D4" s="228" t="s">
        <v>4</v>
      </c>
      <c r="E4" s="229" t="s">
        <v>5</v>
      </c>
      <c r="F4" s="224"/>
    </row>
    <row r="5" spans="1:6" s="26" customFormat="1" ht="19.5" customHeight="1">
      <c r="A5" s="230" t="s">
        <v>6</v>
      </c>
      <c r="B5" s="231">
        <v>73095.3</v>
      </c>
      <c r="C5" s="232">
        <v>28000</v>
      </c>
      <c r="D5" s="232">
        <v>700000</v>
      </c>
      <c r="E5" s="233">
        <v>12609</v>
      </c>
      <c r="F5" s="224"/>
    </row>
    <row r="6" spans="1:6" s="26" customFormat="1" ht="19.5" customHeight="1">
      <c r="A6" s="230" t="s">
        <v>7</v>
      </c>
      <c r="B6" s="234">
        <v>78599.368</v>
      </c>
      <c r="C6" s="232">
        <v>25199.743374480004</v>
      </c>
      <c r="D6" s="232">
        <v>629993.584362</v>
      </c>
      <c r="E6" s="233">
        <v>13693</v>
      </c>
      <c r="F6" s="224"/>
    </row>
    <row r="7" spans="1:6" s="26" customFormat="1" ht="19.5" customHeight="1">
      <c r="A7" s="230" t="s">
        <v>8</v>
      </c>
      <c r="B7" s="235">
        <v>60488.87</v>
      </c>
      <c r="C7" s="236">
        <v>20000.239999999998</v>
      </c>
      <c r="D7" s="235">
        <v>500005.99999999994</v>
      </c>
      <c r="E7" s="237">
        <v>12670</v>
      </c>
      <c r="F7" s="224"/>
    </row>
    <row r="8" spans="1:6" s="26" customFormat="1" ht="19.5" customHeight="1">
      <c r="A8" s="230" t="s">
        <v>9</v>
      </c>
      <c r="B8" s="234">
        <v>58741.7</v>
      </c>
      <c r="C8" s="232">
        <v>20000</v>
      </c>
      <c r="D8" s="238">
        <v>499996.51</v>
      </c>
      <c r="E8" s="233">
        <v>12217</v>
      </c>
      <c r="F8" s="239" t="s">
        <v>10</v>
      </c>
    </row>
    <row r="9" spans="1:6" s="26" customFormat="1" ht="19.5" customHeight="1">
      <c r="A9" s="230" t="s">
        <v>11</v>
      </c>
      <c r="B9" s="234">
        <v>68258.59999999999</v>
      </c>
      <c r="C9" s="232">
        <v>24800</v>
      </c>
      <c r="D9" s="232">
        <v>620000</v>
      </c>
      <c r="E9" s="233">
        <v>10813</v>
      </c>
      <c r="F9" s="224"/>
    </row>
    <row r="10" spans="1:6" s="26" customFormat="1" ht="19.5" customHeight="1">
      <c r="A10" s="230" t="s">
        <v>12</v>
      </c>
      <c r="B10" s="234">
        <v>100599.99999999999</v>
      </c>
      <c r="C10" s="232">
        <v>34799.99999999999</v>
      </c>
      <c r="D10" s="232">
        <v>869999.9999999999</v>
      </c>
      <c r="E10" s="233">
        <v>15816</v>
      </c>
      <c r="F10" s="224"/>
    </row>
    <row r="11" spans="1:6" s="26" customFormat="1" ht="19.5" customHeight="1">
      <c r="A11" s="230" t="s">
        <v>13</v>
      </c>
      <c r="B11" s="234">
        <v>148615.45</v>
      </c>
      <c r="C11" s="232">
        <v>60000</v>
      </c>
      <c r="D11" s="232">
        <v>1500000</v>
      </c>
      <c r="E11" s="233">
        <v>12677</v>
      </c>
      <c r="F11" s="224"/>
    </row>
    <row r="12" spans="1:6" s="26" customFormat="1" ht="19.5" customHeight="1">
      <c r="A12" s="230" t="s">
        <v>14</v>
      </c>
      <c r="B12" s="234">
        <v>84111.83</v>
      </c>
      <c r="C12" s="232">
        <v>25200</v>
      </c>
      <c r="D12" s="232">
        <v>629999.9631518776</v>
      </c>
      <c r="E12" s="233">
        <v>13853</v>
      </c>
      <c r="F12" s="239" t="s">
        <v>10</v>
      </c>
    </row>
    <row r="13" spans="1:6" s="26" customFormat="1" ht="19.5" customHeight="1">
      <c r="A13" s="230" t="s">
        <v>15</v>
      </c>
      <c r="B13" s="234">
        <v>29109.860000000004</v>
      </c>
      <c r="C13" s="232">
        <v>10000</v>
      </c>
      <c r="D13" s="232">
        <v>250000</v>
      </c>
      <c r="E13" s="233">
        <v>6327</v>
      </c>
      <c r="F13" s="224"/>
    </row>
    <row r="14" spans="1:6" s="26" customFormat="1" ht="19.5" customHeight="1">
      <c r="A14" s="230" t="s">
        <v>16</v>
      </c>
      <c r="B14" s="234">
        <v>76568.38000000002</v>
      </c>
      <c r="C14" s="232">
        <v>25191.0395</v>
      </c>
      <c r="D14" s="240">
        <v>629775.9874999998</v>
      </c>
      <c r="E14" s="241">
        <v>7030</v>
      </c>
      <c r="F14" s="224"/>
    </row>
    <row r="15" spans="1:6" s="26" customFormat="1" ht="19.5" customHeight="1">
      <c r="A15" s="50" t="s">
        <v>17</v>
      </c>
      <c r="B15" s="234">
        <f>SUM(B5:B14)</f>
        <v>778189.3579999999</v>
      </c>
      <c r="C15" s="234">
        <f>SUM(C5:C14)</f>
        <v>273191.02287448</v>
      </c>
      <c r="D15" s="234">
        <f>SUM(D5:D14)</f>
        <v>6829772.045013878</v>
      </c>
      <c r="E15" s="242">
        <f>SUM(E5:E14)</f>
        <v>117705</v>
      </c>
      <c r="F15" s="224"/>
    </row>
    <row r="16" spans="1:235" s="222" customFormat="1" ht="12">
      <c r="A16" s="243" t="s">
        <v>18</v>
      </c>
      <c r="B16" s="244"/>
      <c r="C16" s="244"/>
      <c r="D16" s="244"/>
      <c r="E16" s="245"/>
      <c r="F16" s="224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246"/>
      <c r="T16" s="246"/>
      <c r="U16" s="246"/>
      <c r="V16" s="246"/>
      <c r="W16" s="246"/>
      <c r="X16" s="246"/>
      <c r="Y16" s="246"/>
      <c r="Z16" s="246"/>
      <c r="AA16" s="246"/>
      <c r="AB16" s="246"/>
      <c r="AC16" s="246"/>
      <c r="AD16" s="246"/>
      <c r="AE16" s="246"/>
      <c r="AF16" s="246"/>
      <c r="AG16" s="246"/>
      <c r="AH16" s="246"/>
      <c r="AI16" s="246"/>
      <c r="AJ16" s="246"/>
      <c r="AK16" s="246"/>
      <c r="AL16" s="246"/>
      <c r="AM16" s="246"/>
      <c r="AN16" s="246"/>
      <c r="AO16" s="246"/>
      <c r="AP16" s="246"/>
      <c r="AQ16" s="246"/>
      <c r="AR16" s="246"/>
      <c r="AS16" s="246"/>
      <c r="AT16" s="246"/>
      <c r="AU16" s="246"/>
      <c r="AV16" s="246"/>
      <c r="AW16" s="246"/>
      <c r="AX16" s="246"/>
      <c r="AY16" s="246"/>
      <c r="AZ16" s="246"/>
      <c r="BA16" s="246"/>
      <c r="BB16" s="246"/>
      <c r="BC16" s="246"/>
      <c r="BD16" s="246"/>
      <c r="BE16" s="246"/>
      <c r="BF16" s="246"/>
      <c r="BG16" s="246"/>
      <c r="BH16" s="246"/>
      <c r="BI16" s="246"/>
      <c r="BJ16" s="246"/>
      <c r="BK16" s="246"/>
      <c r="BL16" s="246"/>
      <c r="BM16" s="246"/>
      <c r="BN16" s="246"/>
      <c r="BO16" s="246"/>
      <c r="BP16" s="246"/>
      <c r="BQ16" s="246"/>
      <c r="BR16" s="246"/>
      <c r="BS16" s="246"/>
      <c r="BT16" s="246"/>
      <c r="BU16" s="246"/>
      <c r="BV16" s="246"/>
      <c r="BW16" s="246"/>
      <c r="BX16" s="246"/>
      <c r="BY16" s="246"/>
      <c r="BZ16" s="246"/>
      <c r="CA16" s="246"/>
      <c r="CB16" s="246"/>
      <c r="CC16" s="246"/>
      <c r="CD16" s="246"/>
      <c r="CE16" s="246"/>
      <c r="CF16" s="246"/>
      <c r="CG16" s="246"/>
      <c r="CH16" s="246"/>
      <c r="CI16" s="246"/>
      <c r="CJ16" s="246"/>
      <c r="CK16" s="246"/>
      <c r="CL16" s="246"/>
      <c r="CM16" s="246"/>
      <c r="CN16" s="246"/>
      <c r="CO16" s="246"/>
      <c r="CP16" s="246"/>
      <c r="CQ16" s="246"/>
      <c r="CR16" s="246"/>
      <c r="CS16" s="246"/>
      <c r="CT16" s="246"/>
      <c r="CU16" s="246"/>
      <c r="CV16" s="246"/>
      <c r="CW16" s="246"/>
      <c r="CX16" s="246"/>
      <c r="CY16" s="246"/>
      <c r="CZ16" s="246"/>
      <c r="DA16" s="246"/>
      <c r="DB16" s="246"/>
      <c r="DC16" s="246"/>
      <c r="DD16" s="246"/>
      <c r="DE16" s="246"/>
      <c r="DF16" s="246"/>
      <c r="DG16" s="246"/>
      <c r="DH16" s="246"/>
      <c r="DI16" s="246"/>
      <c r="DJ16" s="246"/>
      <c r="DK16" s="246"/>
      <c r="DL16" s="246"/>
      <c r="DM16" s="246"/>
      <c r="DN16" s="246"/>
      <c r="DO16" s="246"/>
      <c r="DP16" s="246"/>
      <c r="DQ16" s="246"/>
      <c r="DR16" s="246"/>
      <c r="DS16" s="246"/>
      <c r="DT16" s="246"/>
      <c r="DU16" s="246"/>
      <c r="DV16" s="246"/>
      <c r="DW16" s="246"/>
      <c r="DX16" s="246"/>
      <c r="DY16" s="246"/>
      <c r="DZ16" s="246"/>
      <c r="EA16" s="246"/>
      <c r="EB16" s="246"/>
      <c r="EC16" s="246"/>
      <c r="ED16" s="246"/>
      <c r="EE16" s="246"/>
      <c r="EF16" s="246"/>
      <c r="EG16" s="246"/>
      <c r="EH16" s="246"/>
      <c r="EI16" s="246"/>
      <c r="EJ16" s="246"/>
      <c r="EK16" s="246"/>
      <c r="EL16" s="246"/>
      <c r="EM16" s="246"/>
      <c r="EN16" s="246"/>
      <c r="EO16" s="246"/>
      <c r="EP16" s="246"/>
      <c r="EQ16" s="246"/>
      <c r="ER16" s="246"/>
      <c r="ES16" s="246"/>
      <c r="ET16" s="246"/>
      <c r="EU16" s="246"/>
      <c r="EV16" s="246"/>
      <c r="EW16" s="246"/>
      <c r="EX16" s="246"/>
      <c r="EY16" s="246"/>
      <c r="EZ16" s="246"/>
      <c r="FA16" s="246"/>
      <c r="FB16" s="246"/>
      <c r="FC16" s="246"/>
      <c r="FD16" s="246"/>
      <c r="FE16" s="246"/>
      <c r="FF16" s="246"/>
      <c r="FG16" s="246"/>
      <c r="FH16" s="246"/>
      <c r="FI16" s="246"/>
      <c r="FJ16" s="246"/>
      <c r="FK16" s="246"/>
      <c r="FL16" s="246"/>
      <c r="FM16" s="246"/>
      <c r="FN16" s="246"/>
      <c r="FO16" s="246"/>
      <c r="FP16" s="246"/>
      <c r="FQ16" s="246"/>
      <c r="FR16" s="246"/>
      <c r="FS16" s="246"/>
      <c r="FT16" s="246"/>
      <c r="FU16" s="246"/>
      <c r="FV16" s="246"/>
      <c r="FW16" s="246"/>
      <c r="FX16" s="246"/>
      <c r="FY16" s="246"/>
      <c r="FZ16" s="246"/>
      <c r="GA16" s="246"/>
      <c r="GB16" s="246"/>
      <c r="GC16" s="246"/>
      <c r="GD16" s="246"/>
      <c r="GE16" s="246"/>
      <c r="GF16" s="246"/>
      <c r="GG16" s="246"/>
      <c r="GH16" s="246"/>
      <c r="GI16" s="246"/>
      <c r="GJ16" s="246"/>
      <c r="GK16" s="246"/>
      <c r="GL16" s="246"/>
      <c r="GM16" s="246"/>
      <c r="GN16" s="246"/>
      <c r="GO16" s="246"/>
      <c r="GP16" s="246"/>
      <c r="GQ16" s="246"/>
      <c r="GR16" s="246"/>
      <c r="GS16" s="246"/>
      <c r="GT16" s="246"/>
      <c r="GU16" s="246"/>
      <c r="GV16" s="246"/>
      <c r="GW16" s="246"/>
      <c r="GX16" s="246"/>
      <c r="GY16" s="246"/>
      <c r="GZ16" s="246"/>
      <c r="HA16" s="246"/>
      <c r="HB16" s="246"/>
      <c r="HC16" s="246"/>
      <c r="HD16" s="246"/>
      <c r="HE16" s="246"/>
      <c r="HF16" s="246"/>
      <c r="HG16" s="246"/>
      <c r="HH16" s="246"/>
      <c r="HI16" s="246"/>
      <c r="HJ16" s="246"/>
      <c r="HK16" s="246"/>
      <c r="HL16" s="246"/>
      <c r="HM16" s="246"/>
      <c r="HN16" s="246"/>
      <c r="HO16" s="246"/>
      <c r="HP16" s="246"/>
      <c r="HQ16" s="246"/>
      <c r="HR16" s="246"/>
      <c r="HS16" s="246"/>
      <c r="HT16" s="246"/>
      <c r="HU16" s="246"/>
      <c r="HV16" s="246"/>
      <c r="HW16" s="246"/>
      <c r="HX16" s="246"/>
      <c r="HY16" s="246"/>
      <c r="HZ16" s="246"/>
      <c r="IA16" s="246"/>
    </row>
  </sheetData>
  <sheetProtection/>
  <mergeCells count="1">
    <mergeCell ref="A2:E2"/>
  </mergeCells>
  <printOptions/>
  <pageMargins left="0.75" right="0.55" top="1" bottom="1" header="0.51" footer="0.51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2"/>
  <sheetViews>
    <sheetView zoomScaleSheetLayoutView="100" workbookViewId="0" topLeftCell="A1">
      <selection activeCell="A2" sqref="A2:G2"/>
    </sheetView>
  </sheetViews>
  <sheetFormatPr defaultColWidth="9.00390625" defaultRowHeight="14.25"/>
  <cols>
    <col min="1" max="1" width="13.375" style="26" customWidth="1"/>
    <col min="2" max="2" width="12.375" style="26" customWidth="1"/>
    <col min="3" max="3" width="10.75390625" style="26" customWidth="1"/>
    <col min="4" max="4" width="9.875" style="26" customWidth="1"/>
    <col min="5" max="5" width="13.375" style="26" customWidth="1"/>
    <col min="6" max="6" width="8.375" style="26" customWidth="1"/>
    <col min="7" max="7" width="14.75390625" style="26" customWidth="1"/>
    <col min="8" max="8" width="11.50390625" style="26" bestFit="1" customWidth="1"/>
    <col min="9" max="9" width="13.75390625" style="26" bestFit="1" customWidth="1"/>
    <col min="10" max="254" width="9.00390625" style="26" customWidth="1"/>
  </cols>
  <sheetData>
    <row r="1" spans="1:7" s="26" customFormat="1" ht="25.5" customHeight="1">
      <c r="A1" s="27"/>
      <c r="B1" s="27"/>
      <c r="C1" s="27"/>
      <c r="D1" s="27"/>
      <c r="E1" s="27"/>
      <c r="F1" s="27"/>
      <c r="G1" s="27"/>
    </row>
    <row r="2" spans="1:7" s="26" customFormat="1" ht="24">
      <c r="A2" s="7" t="s">
        <v>283</v>
      </c>
      <c r="B2" s="7"/>
      <c r="C2" s="7"/>
      <c r="D2" s="7"/>
      <c r="E2" s="7"/>
      <c r="F2" s="7"/>
      <c r="G2" s="7"/>
    </row>
    <row r="3" spans="1:7" s="26" customFormat="1" ht="24">
      <c r="A3" s="28" t="s">
        <v>284</v>
      </c>
      <c r="B3" s="28"/>
      <c r="C3" s="29"/>
      <c r="D3" s="7"/>
      <c r="E3" s="7"/>
      <c r="F3" s="7"/>
      <c r="G3" s="7"/>
    </row>
    <row r="4" spans="1:7" s="26" customFormat="1" ht="25.5">
      <c r="A4" s="30" t="s">
        <v>21</v>
      </c>
      <c r="B4" s="31" t="s">
        <v>22</v>
      </c>
      <c r="C4" s="32" t="s">
        <v>2</v>
      </c>
      <c r="D4" s="31" t="s">
        <v>78</v>
      </c>
      <c r="E4" s="33" t="s">
        <v>79</v>
      </c>
      <c r="F4" s="33" t="s">
        <v>5</v>
      </c>
      <c r="G4" s="34" t="s">
        <v>80</v>
      </c>
    </row>
    <row r="5" spans="1:7" s="26" customFormat="1" ht="19.5" customHeight="1">
      <c r="A5" s="35" t="s">
        <v>285</v>
      </c>
      <c r="B5" s="36" t="s">
        <v>286</v>
      </c>
      <c r="C5" s="37">
        <v>2133.5</v>
      </c>
      <c r="D5" s="38">
        <v>717</v>
      </c>
      <c r="E5" s="38">
        <v>17926</v>
      </c>
      <c r="F5" s="39">
        <v>469</v>
      </c>
      <c r="G5" s="40"/>
    </row>
    <row r="6" spans="1:7" s="26" customFormat="1" ht="19.5" customHeight="1">
      <c r="A6" s="37" t="s">
        <v>287</v>
      </c>
      <c r="B6" s="37" t="s">
        <v>288</v>
      </c>
      <c r="C6" s="41">
        <v>977.55</v>
      </c>
      <c r="D6" s="37">
        <v>329</v>
      </c>
      <c r="E6" s="37">
        <v>8225</v>
      </c>
      <c r="F6" s="42">
        <v>400</v>
      </c>
      <c r="G6" s="43"/>
    </row>
    <row r="7" spans="1:7" s="26" customFormat="1" ht="19.5" customHeight="1">
      <c r="A7" s="35" t="s">
        <v>289</v>
      </c>
      <c r="B7" s="35" t="s">
        <v>290</v>
      </c>
      <c r="C7" s="35">
        <v>5162.35</v>
      </c>
      <c r="D7" s="41">
        <v>1736</v>
      </c>
      <c r="E7" s="41">
        <v>43400</v>
      </c>
      <c r="F7" s="42">
        <v>1100</v>
      </c>
      <c r="G7" s="43"/>
    </row>
    <row r="8" spans="1:7" s="26" customFormat="1" ht="19.5" customHeight="1">
      <c r="A8" s="35" t="s">
        <v>291</v>
      </c>
      <c r="B8" s="35" t="s">
        <v>292</v>
      </c>
      <c r="C8" s="35">
        <v>1973.03</v>
      </c>
      <c r="D8" s="41">
        <v>667</v>
      </c>
      <c r="E8" s="41">
        <v>16675</v>
      </c>
      <c r="F8" s="42">
        <v>882</v>
      </c>
      <c r="G8" s="43"/>
    </row>
    <row r="9" spans="1:7" s="26" customFormat="1" ht="19.5" customHeight="1">
      <c r="A9" s="36" t="s">
        <v>293</v>
      </c>
      <c r="B9" s="36" t="s">
        <v>294</v>
      </c>
      <c r="C9" s="37">
        <v>3506.4</v>
      </c>
      <c r="D9" s="37">
        <v>1182</v>
      </c>
      <c r="E9" s="37">
        <v>29550</v>
      </c>
      <c r="F9" s="42">
        <v>712</v>
      </c>
      <c r="G9" s="43"/>
    </row>
    <row r="10" spans="1:7" s="26" customFormat="1" ht="19.5" customHeight="1">
      <c r="A10" s="35" t="s">
        <v>295</v>
      </c>
      <c r="B10" s="37" t="s">
        <v>296</v>
      </c>
      <c r="C10" s="42">
        <v>3274.29</v>
      </c>
      <c r="D10" s="37">
        <v>1102</v>
      </c>
      <c r="E10" s="44">
        <v>27550</v>
      </c>
      <c r="F10" s="42">
        <v>661</v>
      </c>
      <c r="G10" s="43"/>
    </row>
    <row r="11" spans="1:7" s="26" customFormat="1" ht="19.5" customHeight="1">
      <c r="A11" s="35" t="s">
        <v>297</v>
      </c>
      <c r="B11" s="35" t="s">
        <v>298</v>
      </c>
      <c r="C11" s="35">
        <v>4701.99</v>
      </c>
      <c r="D11" s="41">
        <v>1580</v>
      </c>
      <c r="E11" s="41">
        <v>39497</v>
      </c>
      <c r="F11" s="42">
        <v>811</v>
      </c>
      <c r="G11" s="43"/>
    </row>
    <row r="12" spans="1:7" s="26" customFormat="1" ht="19.5" customHeight="1">
      <c r="A12" s="35" t="s">
        <v>299</v>
      </c>
      <c r="B12" s="37" t="s">
        <v>300</v>
      </c>
      <c r="C12" s="37">
        <v>3687.83</v>
      </c>
      <c r="D12" s="41">
        <v>1241</v>
      </c>
      <c r="E12" s="41">
        <v>31025</v>
      </c>
      <c r="F12" s="42">
        <v>887</v>
      </c>
      <c r="G12" s="43"/>
    </row>
    <row r="13" spans="1:7" s="26" customFormat="1" ht="19.5" customHeight="1">
      <c r="A13" s="35" t="s">
        <v>301</v>
      </c>
      <c r="B13" s="35" t="s">
        <v>302</v>
      </c>
      <c r="C13" s="37">
        <v>2451.86</v>
      </c>
      <c r="D13" s="37">
        <v>825</v>
      </c>
      <c r="E13" s="37">
        <f>825*25</f>
        <v>20625</v>
      </c>
      <c r="F13" s="42">
        <v>142</v>
      </c>
      <c r="G13" s="43"/>
    </row>
    <row r="14" spans="1:7" s="26" customFormat="1" ht="19.5" customHeight="1">
      <c r="A14" s="35" t="s">
        <v>303</v>
      </c>
      <c r="B14" s="35" t="s">
        <v>304</v>
      </c>
      <c r="C14" s="37">
        <v>3349.48</v>
      </c>
      <c r="D14" s="37">
        <v>1126</v>
      </c>
      <c r="E14" s="37">
        <v>28150</v>
      </c>
      <c r="F14" s="42">
        <v>866</v>
      </c>
      <c r="G14" s="43"/>
    </row>
    <row r="15" spans="1:7" s="26" customFormat="1" ht="19.5" customHeight="1">
      <c r="A15" s="36" t="s">
        <v>305</v>
      </c>
      <c r="B15" s="36" t="s">
        <v>306</v>
      </c>
      <c r="C15" s="39">
        <v>3023.81</v>
      </c>
      <c r="D15" s="45">
        <v>1017</v>
      </c>
      <c r="E15" s="45">
        <v>25425.09</v>
      </c>
      <c r="F15" s="46">
        <v>803</v>
      </c>
      <c r="G15" s="43"/>
    </row>
    <row r="16" spans="1:7" s="26" customFormat="1" ht="19.5" customHeight="1">
      <c r="A16" s="36" t="s">
        <v>307</v>
      </c>
      <c r="B16" s="36" t="s">
        <v>308</v>
      </c>
      <c r="C16" s="42">
        <v>2976.47</v>
      </c>
      <c r="D16" s="38">
        <v>1001</v>
      </c>
      <c r="E16" s="38">
        <v>25025</v>
      </c>
      <c r="F16" s="42">
        <v>526</v>
      </c>
      <c r="G16" s="43"/>
    </row>
    <row r="17" spans="1:7" s="26" customFormat="1" ht="19.5" customHeight="1">
      <c r="A17" s="35" t="s">
        <v>309</v>
      </c>
      <c r="B17" s="35" t="s">
        <v>310</v>
      </c>
      <c r="C17" s="35">
        <v>3069.58</v>
      </c>
      <c r="D17" s="41">
        <v>1033</v>
      </c>
      <c r="E17" s="41">
        <v>25825</v>
      </c>
      <c r="F17" s="42">
        <v>1002</v>
      </c>
      <c r="G17" s="43"/>
    </row>
    <row r="18" spans="1:7" s="26" customFormat="1" ht="19.5" customHeight="1">
      <c r="A18" s="36" t="s">
        <v>311</v>
      </c>
      <c r="B18" s="36" t="s">
        <v>312</v>
      </c>
      <c r="C18" s="42">
        <v>4392.55</v>
      </c>
      <c r="D18" s="38">
        <v>1476</v>
      </c>
      <c r="E18" s="38">
        <v>36897.42</v>
      </c>
      <c r="F18" s="42">
        <v>697</v>
      </c>
      <c r="G18" s="43"/>
    </row>
    <row r="19" spans="1:7" s="26" customFormat="1" ht="19.5" customHeight="1">
      <c r="A19" s="35" t="s">
        <v>313</v>
      </c>
      <c r="B19" s="37" t="s">
        <v>314</v>
      </c>
      <c r="C19" s="47">
        <v>2909.2</v>
      </c>
      <c r="D19" s="37">
        <v>978</v>
      </c>
      <c r="E19" s="44">
        <v>24450</v>
      </c>
      <c r="F19" s="42">
        <v>637</v>
      </c>
      <c r="G19" s="43"/>
    </row>
    <row r="20" spans="1:7" s="26" customFormat="1" ht="19.5" customHeight="1">
      <c r="A20" s="35" t="s">
        <v>315</v>
      </c>
      <c r="B20" s="37" t="s">
        <v>316</v>
      </c>
      <c r="C20" s="37">
        <v>4550</v>
      </c>
      <c r="D20" s="48">
        <v>1771</v>
      </c>
      <c r="E20" s="41">
        <v>44275</v>
      </c>
      <c r="F20" s="42">
        <v>893</v>
      </c>
      <c r="G20" s="43"/>
    </row>
    <row r="21" spans="1:7" s="26" customFormat="1" ht="19.5" customHeight="1">
      <c r="A21" s="35" t="s">
        <v>317</v>
      </c>
      <c r="B21" s="35" t="s">
        <v>318</v>
      </c>
      <c r="C21" s="49">
        <v>6601.81</v>
      </c>
      <c r="D21" s="41">
        <v>2219</v>
      </c>
      <c r="E21" s="41">
        <v>55476</v>
      </c>
      <c r="F21" s="42">
        <v>729</v>
      </c>
      <c r="G21" s="43"/>
    </row>
    <row r="22" spans="1:7" s="26" customFormat="1" ht="19.5" customHeight="1">
      <c r="A22" s="43"/>
      <c r="B22" s="43"/>
      <c r="C22" s="50"/>
      <c r="D22" s="50"/>
      <c r="E22" s="50"/>
      <c r="F22" s="50"/>
      <c r="G22" s="43"/>
    </row>
    <row r="23" spans="1:7" s="26" customFormat="1" ht="19.5" customHeight="1">
      <c r="A23" s="43"/>
      <c r="B23" s="43"/>
      <c r="C23" s="43"/>
      <c r="D23" s="43"/>
      <c r="E23" s="43"/>
      <c r="F23" s="43"/>
      <c r="G23" s="43"/>
    </row>
    <row r="24" spans="1:7" s="26" customFormat="1" ht="19.5" customHeight="1">
      <c r="A24" s="43"/>
      <c r="B24" s="43"/>
      <c r="C24" s="43"/>
      <c r="D24" s="43"/>
      <c r="E24" s="43"/>
      <c r="F24" s="43"/>
      <c r="G24" s="43"/>
    </row>
    <row r="25" spans="1:7" s="26" customFormat="1" ht="19.5" customHeight="1">
      <c r="A25" s="43"/>
      <c r="B25" s="43"/>
      <c r="C25" s="43"/>
      <c r="D25" s="43"/>
      <c r="E25" s="43"/>
      <c r="F25" s="43"/>
      <c r="G25" s="43"/>
    </row>
    <row r="26" spans="1:7" s="26" customFormat="1" ht="19.5" customHeight="1">
      <c r="A26" s="43"/>
      <c r="B26" s="43"/>
      <c r="C26" s="43"/>
      <c r="D26" s="43"/>
      <c r="E26" s="43"/>
      <c r="F26" s="43"/>
      <c r="G26" s="43"/>
    </row>
    <row r="27" spans="1:7" s="26" customFormat="1" ht="19.5" customHeight="1">
      <c r="A27" s="43"/>
      <c r="B27" s="43"/>
      <c r="C27" s="43"/>
      <c r="D27" s="43"/>
      <c r="E27" s="43"/>
      <c r="F27" s="43"/>
      <c r="G27" s="43"/>
    </row>
    <row r="28" spans="1:7" s="26" customFormat="1" ht="19.5" customHeight="1">
      <c r="A28" s="43"/>
      <c r="B28" s="43"/>
      <c r="C28" s="43"/>
      <c r="D28" s="43"/>
      <c r="E28" s="43"/>
      <c r="F28" s="43"/>
      <c r="G28" s="43"/>
    </row>
    <row r="29" spans="1:7" s="26" customFormat="1" ht="19.5" customHeight="1">
      <c r="A29" s="51" t="s">
        <v>99</v>
      </c>
      <c r="B29" s="52"/>
      <c r="C29" s="53">
        <f aca="true" t="shared" si="0" ref="C29:F29">SUM(C5:C21)</f>
        <v>58741.700000000004</v>
      </c>
      <c r="D29" s="54">
        <f t="shared" si="0"/>
        <v>20000</v>
      </c>
      <c r="E29" s="54">
        <f t="shared" si="0"/>
        <v>499996.51</v>
      </c>
      <c r="F29" s="43">
        <f t="shared" si="0"/>
        <v>12217</v>
      </c>
      <c r="G29" s="43"/>
    </row>
    <row r="30" spans="1:7" s="26" customFormat="1" ht="51.75" customHeight="1">
      <c r="A30" s="32" t="s">
        <v>319</v>
      </c>
      <c r="B30" s="32"/>
      <c r="C30" s="32"/>
      <c r="D30" s="55" t="s">
        <v>132</v>
      </c>
      <c r="E30" s="56"/>
      <c r="F30" s="56"/>
      <c r="G30" s="56"/>
    </row>
    <row r="31" spans="1:7" s="26" customFormat="1" ht="39" customHeight="1">
      <c r="A31" s="32" t="s">
        <v>320</v>
      </c>
      <c r="B31" s="32"/>
      <c r="C31" s="32"/>
      <c r="D31" s="57" t="s">
        <v>321</v>
      </c>
      <c r="E31" s="57"/>
      <c r="F31" s="57"/>
      <c r="G31" s="57"/>
    </row>
    <row r="32" spans="1:7" s="26" customFormat="1" ht="14.25">
      <c r="A32" s="58" t="s">
        <v>135</v>
      </c>
      <c r="B32" s="58"/>
      <c r="C32" s="58"/>
      <c r="D32" s="58"/>
      <c r="E32" s="58"/>
      <c r="F32" s="58"/>
      <c r="G32" s="58"/>
    </row>
  </sheetData>
  <sheetProtection/>
  <protectedRanges>
    <protectedRange sqref="C5" name="区域1_1_1_1_7_1_1"/>
    <protectedRange sqref="C15" name="区域1_1_1_1_7_1_1_1"/>
  </protectedRanges>
  <mergeCells count="6">
    <mergeCell ref="A2:G2"/>
    <mergeCell ref="A30:C30"/>
    <mergeCell ref="D30:G30"/>
    <mergeCell ref="A31:C31"/>
    <mergeCell ref="D31:G31"/>
    <mergeCell ref="A32:G32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SheetLayoutView="100" workbookViewId="0" topLeftCell="A1">
      <selection activeCell="A1" sqref="A1:G1"/>
    </sheetView>
  </sheetViews>
  <sheetFormatPr defaultColWidth="9.00390625" defaultRowHeight="14.25"/>
  <cols>
    <col min="1" max="1" width="9.375" style="0" customWidth="1"/>
    <col min="2" max="2" width="10.50390625" style="0" customWidth="1"/>
    <col min="3" max="3" width="13.50390625" style="0" customWidth="1"/>
    <col min="4" max="4" width="15.875" style="3" customWidth="1"/>
    <col min="5" max="5" width="13.625" style="4" customWidth="1"/>
    <col min="6" max="6" width="10.50390625" style="5" customWidth="1"/>
    <col min="7" max="7" width="7.75390625" style="0" customWidth="1"/>
    <col min="255" max="16384" width="9.00390625" style="6" customWidth="1"/>
  </cols>
  <sheetData>
    <row r="1" spans="1:7" ht="33" customHeight="1">
      <c r="A1" s="7" t="s">
        <v>76</v>
      </c>
      <c r="B1" s="7"/>
      <c r="C1" s="7"/>
      <c r="D1" s="7"/>
      <c r="E1" s="7"/>
      <c r="F1" s="7"/>
      <c r="G1" s="7"/>
    </row>
    <row r="2" ht="24.75" customHeight="1">
      <c r="A2" t="s">
        <v>322</v>
      </c>
    </row>
    <row r="3" spans="1:7" s="1" customFormat="1" ht="33.75" customHeight="1">
      <c r="A3" s="8" t="s">
        <v>21</v>
      </c>
      <c r="B3" s="8" t="s">
        <v>22</v>
      </c>
      <c r="C3" s="8" t="s">
        <v>2</v>
      </c>
      <c r="D3" s="9" t="s">
        <v>78</v>
      </c>
      <c r="E3" s="10" t="s">
        <v>24</v>
      </c>
      <c r="F3" s="11" t="s">
        <v>5</v>
      </c>
      <c r="G3" s="8" t="s">
        <v>80</v>
      </c>
    </row>
    <row r="4" spans="1:7" ht="21.75" customHeight="1">
      <c r="A4" s="12" t="s">
        <v>323</v>
      </c>
      <c r="B4" s="12">
        <v>7</v>
      </c>
      <c r="C4" s="12">
        <v>3398.09</v>
      </c>
      <c r="D4" s="13">
        <f aca="true" t="shared" si="0" ref="D4:D9">25200/84111.83*C4</f>
        <v>1018.0716315410091</v>
      </c>
      <c r="E4" s="14">
        <f aca="true" t="shared" si="1" ref="E4:E9">D4*25</f>
        <v>25451.790788525228</v>
      </c>
      <c r="F4" s="15">
        <v>485</v>
      </c>
      <c r="G4" s="12"/>
    </row>
    <row r="5" spans="1:7" ht="21.75" customHeight="1">
      <c r="A5" s="12" t="s">
        <v>324</v>
      </c>
      <c r="B5" s="12">
        <v>7</v>
      </c>
      <c r="C5" s="12">
        <v>4191.65</v>
      </c>
      <c r="D5" s="13">
        <f t="shared" si="0"/>
        <v>1255.8231107324616</v>
      </c>
      <c r="E5" s="14">
        <f t="shared" si="1"/>
        <v>31395.57776831154</v>
      </c>
      <c r="F5" s="15">
        <v>617</v>
      </c>
      <c r="G5" s="12"/>
    </row>
    <row r="6" spans="1:7" s="2" customFormat="1" ht="21.75" customHeight="1">
      <c r="A6" s="15" t="s">
        <v>325</v>
      </c>
      <c r="B6" s="12">
        <v>8</v>
      </c>
      <c r="C6" s="12">
        <v>3237.69</v>
      </c>
      <c r="D6" s="13">
        <f t="shared" si="0"/>
        <v>970.015608981519</v>
      </c>
      <c r="E6" s="14">
        <f t="shared" si="1"/>
        <v>24250.390224537976</v>
      </c>
      <c r="F6" s="15">
        <v>466</v>
      </c>
      <c r="G6" s="12"/>
    </row>
    <row r="7" spans="1:7" ht="21.75" customHeight="1">
      <c r="A7" s="12" t="s">
        <v>326</v>
      </c>
      <c r="B7" s="12">
        <v>8</v>
      </c>
      <c r="C7" s="12">
        <v>2625.07</v>
      </c>
      <c r="D7" s="13">
        <f t="shared" si="0"/>
        <v>786.473959727187</v>
      </c>
      <c r="E7" s="14">
        <f t="shared" si="1"/>
        <v>19661.848993179676</v>
      </c>
      <c r="F7" s="15">
        <v>426</v>
      </c>
      <c r="G7" s="12"/>
    </row>
    <row r="8" spans="1:7" ht="21.75" customHeight="1">
      <c r="A8" s="12" t="s">
        <v>327</v>
      </c>
      <c r="B8" s="12">
        <v>6</v>
      </c>
      <c r="C8" s="12">
        <v>4147.5</v>
      </c>
      <c r="D8" s="13">
        <f t="shared" si="0"/>
        <v>1242.5957204830759</v>
      </c>
      <c r="E8" s="14">
        <f t="shared" si="1"/>
        <v>31064.893012076896</v>
      </c>
      <c r="F8" s="15">
        <v>517</v>
      </c>
      <c r="G8" s="12"/>
    </row>
    <row r="9" spans="1:7" s="2" customFormat="1" ht="21.75" customHeight="1">
      <c r="A9" s="15" t="s">
        <v>328</v>
      </c>
      <c r="B9" s="12">
        <v>6</v>
      </c>
      <c r="C9" s="12">
        <v>2750.19</v>
      </c>
      <c r="D9" s="13">
        <f t="shared" si="0"/>
        <v>823.9600541326945</v>
      </c>
      <c r="E9" s="14">
        <f t="shared" si="1"/>
        <v>20599.001353317362</v>
      </c>
      <c r="F9" s="15">
        <v>456</v>
      </c>
      <c r="G9" s="12"/>
    </row>
    <row r="10" spans="1:7" ht="21.75" customHeight="1">
      <c r="A10" s="12" t="s">
        <v>329</v>
      </c>
      <c r="B10" s="12">
        <v>11</v>
      </c>
      <c r="C10" s="12">
        <v>4236.41</v>
      </c>
      <c r="D10" s="13">
        <v>1269.23</v>
      </c>
      <c r="E10" s="14">
        <v>31730.7</v>
      </c>
      <c r="F10" s="15">
        <v>688</v>
      </c>
      <c r="G10" s="12"/>
    </row>
    <row r="11" spans="1:7" ht="21.75" customHeight="1">
      <c r="A11" s="12" t="s">
        <v>330</v>
      </c>
      <c r="B11" s="12">
        <v>8</v>
      </c>
      <c r="C11" s="12">
        <v>4065.81</v>
      </c>
      <c r="D11" s="13">
        <f aca="true" t="shared" si="2" ref="D11:D27">25200/84111.83*C11</f>
        <v>1218.1213035074852</v>
      </c>
      <c r="E11" s="14">
        <f aca="true" t="shared" si="3" ref="E11:E25">D11*25</f>
        <v>30453.03258768713</v>
      </c>
      <c r="F11" s="15">
        <v>711</v>
      </c>
      <c r="G11" s="12"/>
    </row>
    <row r="12" spans="1:7" s="2" customFormat="1" ht="21.75" customHeight="1">
      <c r="A12" s="15" t="s">
        <v>331</v>
      </c>
      <c r="B12" s="12">
        <v>12</v>
      </c>
      <c r="C12" s="12">
        <v>6912.38</v>
      </c>
      <c r="D12" s="13">
        <f t="shared" si="2"/>
        <v>2070.956915335215</v>
      </c>
      <c r="E12" s="14">
        <f t="shared" si="3"/>
        <v>51773.92288338037</v>
      </c>
      <c r="F12" s="15">
        <v>1058</v>
      </c>
      <c r="G12" s="12"/>
    </row>
    <row r="13" spans="1:7" ht="21.75" customHeight="1">
      <c r="A13" s="12" t="s">
        <v>332</v>
      </c>
      <c r="B13" s="12">
        <v>6</v>
      </c>
      <c r="C13" s="12">
        <v>2620.14</v>
      </c>
      <c r="D13" s="13">
        <f t="shared" si="2"/>
        <v>784.9969261161003</v>
      </c>
      <c r="E13" s="14">
        <f t="shared" si="3"/>
        <v>19624.92315290251</v>
      </c>
      <c r="F13" s="15">
        <v>516</v>
      </c>
      <c r="G13" s="12"/>
    </row>
    <row r="14" spans="1:7" ht="21.75" customHeight="1">
      <c r="A14" s="12" t="s">
        <v>333</v>
      </c>
      <c r="B14" s="12">
        <v>9</v>
      </c>
      <c r="C14" s="12">
        <v>3707.94</v>
      </c>
      <c r="D14" s="13">
        <f t="shared" si="2"/>
        <v>1110.903044197231</v>
      </c>
      <c r="E14" s="14">
        <f t="shared" si="3"/>
        <v>27772.576104930777</v>
      </c>
      <c r="F14" s="15">
        <v>796</v>
      </c>
      <c r="G14" s="12"/>
    </row>
    <row r="15" spans="1:7" ht="21.75" customHeight="1">
      <c r="A15" s="12" t="s">
        <v>334</v>
      </c>
      <c r="B15" s="12">
        <v>7</v>
      </c>
      <c r="C15" s="12">
        <v>1600.92</v>
      </c>
      <c r="D15" s="13">
        <f t="shared" si="2"/>
        <v>479.637454089395</v>
      </c>
      <c r="E15" s="14">
        <f t="shared" si="3"/>
        <v>11990.936352234876</v>
      </c>
      <c r="F15" s="15">
        <v>450</v>
      </c>
      <c r="G15" s="12"/>
    </row>
    <row r="16" spans="1:7" s="2" customFormat="1" ht="21.75" customHeight="1">
      <c r="A16" s="15" t="s">
        <v>335</v>
      </c>
      <c r="B16" s="12">
        <v>11</v>
      </c>
      <c r="C16" s="12">
        <v>3459.35</v>
      </c>
      <c r="D16" s="13">
        <f t="shared" si="2"/>
        <v>1036.425197264166</v>
      </c>
      <c r="E16" s="14">
        <f t="shared" si="3"/>
        <v>25910.629931604148</v>
      </c>
      <c r="F16" s="15">
        <v>772</v>
      </c>
      <c r="G16" s="12"/>
    </row>
    <row r="17" spans="1:7" ht="21.75" customHeight="1">
      <c r="A17" s="12" t="s">
        <v>336</v>
      </c>
      <c r="B17" s="12">
        <v>11</v>
      </c>
      <c r="C17" s="12">
        <v>4212.93</v>
      </c>
      <c r="D17" s="13">
        <f t="shared" si="2"/>
        <v>1262.1986229523243</v>
      </c>
      <c r="E17" s="14">
        <f t="shared" si="3"/>
        <v>31554.965573808106</v>
      </c>
      <c r="F17" s="15">
        <v>904</v>
      </c>
      <c r="G17" s="12"/>
    </row>
    <row r="18" spans="1:7" s="2" customFormat="1" ht="21.75" customHeight="1">
      <c r="A18" s="15" t="s">
        <v>337</v>
      </c>
      <c r="B18" s="12">
        <v>9</v>
      </c>
      <c r="C18" s="12">
        <v>1854.71</v>
      </c>
      <c r="D18" s="13">
        <f t="shared" si="2"/>
        <v>555.6732269408476</v>
      </c>
      <c r="E18" s="14">
        <f t="shared" si="3"/>
        <v>13891.83067352119</v>
      </c>
      <c r="F18" s="15">
        <v>489</v>
      </c>
      <c r="G18" s="12"/>
    </row>
    <row r="19" spans="1:7" s="2" customFormat="1" ht="21.75" customHeight="1">
      <c r="A19" s="15" t="s">
        <v>338</v>
      </c>
      <c r="B19" s="12">
        <v>9</v>
      </c>
      <c r="C19" s="12">
        <v>2948.7</v>
      </c>
      <c r="D19" s="13">
        <f t="shared" si="2"/>
        <v>883.4338760671358</v>
      </c>
      <c r="E19" s="14">
        <f t="shared" si="3"/>
        <v>22085.846901678393</v>
      </c>
      <c r="F19" s="15">
        <v>539</v>
      </c>
      <c r="G19" s="12"/>
    </row>
    <row r="20" spans="1:7" ht="21.75" customHeight="1">
      <c r="A20" s="12" t="s">
        <v>339</v>
      </c>
      <c r="B20" s="12">
        <v>8</v>
      </c>
      <c r="C20" s="12">
        <v>2786.99</v>
      </c>
      <c r="D20" s="13">
        <f t="shared" si="2"/>
        <v>834.9853760166671</v>
      </c>
      <c r="E20" s="14">
        <f t="shared" si="3"/>
        <v>20874.63440041668</v>
      </c>
      <c r="F20" s="15">
        <v>517</v>
      </c>
      <c r="G20" s="12"/>
    </row>
    <row r="21" spans="1:7" s="2" customFormat="1" ht="21.75" customHeight="1">
      <c r="A21" s="15" t="s">
        <v>340</v>
      </c>
      <c r="B21" s="12">
        <v>11</v>
      </c>
      <c r="C21" s="12">
        <v>4749.99</v>
      </c>
      <c r="D21" s="13">
        <f t="shared" si="2"/>
        <v>1423.1024102079336</v>
      </c>
      <c r="E21" s="14">
        <f t="shared" si="3"/>
        <v>35577.56025519834</v>
      </c>
      <c r="F21" s="15">
        <v>953</v>
      </c>
      <c r="G21" s="12"/>
    </row>
    <row r="22" spans="1:7" ht="21.75" customHeight="1">
      <c r="A22" s="12" t="s">
        <v>341</v>
      </c>
      <c r="B22" s="12">
        <v>7</v>
      </c>
      <c r="C22" s="12">
        <v>2773.59</v>
      </c>
      <c r="D22" s="13">
        <f t="shared" si="2"/>
        <v>830.970720765438</v>
      </c>
      <c r="E22" s="14">
        <f t="shared" si="3"/>
        <v>20774.26801913595</v>
      </c>
      <c r="F22" s="15">
        <v>500</v>
      </c>
      <c r="G22" s="12"/>
    </row>
    <row r="23" spans="1:7" ht="21.75" customHeight="1">
      <c r="A23" s="12" t="s">
        <v>342</v>
      </c>
      <c r="B23" s="12">
        <v>6</v>
      </c>
      <c r="C23" s="12">
        <v>4343.03</v>
      </c>
      <c r="D23" s="13">
        <f t="shared" si="2"/>
        <v>1301.1767310258258</v>
      </c>
      <c r="E23" s="14">
        <f t="shared" si="3"/>
        <v>32529.418275645647</v>
      </c>
      <c r="F23" s="15">
        <v>475</v>
      </c>
      <c r="G23" s="12"/>
    </row>
    <row r="24" spans="1:7" ht="21.75" customHeight="1">
      <c r="A24" s="12" t="s">
        <v>343</v>
      </c>
      <c r="B24" s="12">
        <v>15</v>
      </c>
      <c r="C24" s="12">
        <v>9222.66</v>
      </c>
      <c r="D24" s="13">
        <f t="shared" si="2"/>
        <v>2763.1194327837115</v>
      </c>
      <c r="E24" s="14">
        <f t="shared" si="3"/>
        <v>69077.9858195928</v>
      </c>
      <c r="F24" s="15">
        <v>886</v>
      </c>
      <c r="G24" s="12"/>
    </row>
    <row r="25" spans="1:7" s="2" customFormat="1" ht="21.75" customHeight="1">
      <c r="A25" s="15" t="s">
        <v>344</v>
      </c>
      <c r="B25" s="12">
        <v>8</v>
      </c>
      <c r="C25" s="12">
        <v>4076.09</v>
      </c>
      <c r="D25" s="13">
        <f t="shared" si="2"/>
        <v>1221.2012032076818</v>
      </c>
      <c r="E25" s="14">
        <f t="shared" si="3"/>
        <v>30530.030080192046</v>
      </c>
      <c r="F25" s="15">
        <v>630</v>
      </c>
      <c r="G25" s="12"/>
    </row>
    <row r="26" spans="1:7" ht="21.75" customHeight="1">
      <c r="A26" s="12" t="s">
        <v>345</v>
      </c>
      <c r="B26" s="12">
        <v>1</v>
      </c>
      <c r="C26" s="12">
        <v>190</v>
      </c>
      <c r="D26" s="13">
        <f t="shared" si="2"/>
        <v>56.92421624877261</v>
      </c>
      <c r="E26" s="14">
        <v>1423.2</v>
      </c>
      <c r="F26" s="15">
        <v>2</v>
      </c>
      <c r="G26" s="12"/>
    </row>
    <row r="27" spans="1:7" ht="21.75" customHeight="1">
      <c r="A27" s="12" t="s">
        <v>70</v>
      </c>
      <c r="B27" s="12">
        <v>191</v>
      </c>
      <c r="C27" s="12">
        <v>84111.83</v>
      </c>
      <c r="D27" s="13">
        <f t="shared" si="2"/>
        <v>25200</v>
      </c>
      <c r="E27" s="14">
        <f>SUM(E4:E26)</f>
        <v>629999.9631518776</v>
      </c>
      <c r="F27" s="15">
        <f>SUM(F4:F26)</f>
        <v>13853</v>
      </c>
      <c r="G27" s="15">
        <f>SUM(G4:G26)</f>
        <v>0</v>
      </c>
    </row>
    <row r="28" spans="1:7" s="1" customFormat="1" ht="50.25" customHeight="1">
      <c r="A28" s="16" t="s">
        <v>346</v>
      </c>
      <c r="B28" s="16"/>
      <c r="C28" s="16"/>
      <c r="D28" s="17" t="s">
        <v>347</v>
      </c>
      <c r="E28" s="18"/>
      <c r="F28" s="19"/>
      <c r="G28" s="20"/>
    </row>
    <row r="29" spans="1:7" ht="21.75" customHeight="1">
      <c r="A29" s="21" t="s">
        <v>348</v>
      </c>
      <c r="B29" s="21"/>
      <c r="C29" s="21"/>
      <c r="D29" s="22" t="s">
        <v>349</v>
      </c>
      <c r="E29" s="23"/>
      <c r="F29" s="24"/>
      <c r="G29" s="25"/>
    </row>
    <row r="30" ht="21.75" customHeight="1">
      <c r="A30" t="s">
        <v>350</v>
      </c>
    </row>
  </sheetData>
  <sheetProtection/>
  <mergeCells count="4">
    <mergeCell ref="A1:G1"/>
    <mergeCell ref="A28:C28"/>
    <mergeCell ref="D28:G28"/>
    <mergeCell ref="D29:G29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zoomScaleSheetLayoutView="100" workbookViewId="0" topLeftCell="A1">
      <selection activeCell="L23" sqref="L23"/>
    </sheetView>
  </sheetViews>
  <sheetFormatPr defaultColWidth="9.00390625" defaultRowHeight="14.25"/>
  <cols>
    <col min="1" max="1" width="4.875" style="26" customWidth="1"/>
    <col min="2" max="2" width="9.875" style="26" customWidth="1"/>
    <col min="3" max="3" width="17.125" style="26" customWidth="1"/>
    <col min="4" max="4" width="13.50390625" style="173" customWidth="1"/>
    <col min="5" max="5" width="14.75390625" style="26" customWidth="1"/>
    <col min="6" max="6" width="17.875" style="202" customWidth="1"/>
    <col min="7" max="7" width="10.00390625" style="78" customWidth="1"/>
    <col min="8" max="8" width="4.50390625" style="26" customWidth="1"/>
    <col min="9" max="16384" width="9.00390625" style="26" customWidth="1"/>
  </cols>
  <sheetData>
    <row r="1" spans="2:7" s="26" customFormat="1" ht="53.25" customHeight="1">
      <c r="B1" s="203" t="s">
        <v>19</v>
      </c>
      <c r="C1" s="203"/>
      <c r="D1" s="204"/>
      <c r="E1" s="203"/>
      <c r="F1" s="205"/>
      <c r="G1" s="203"/>
    </row>
    <row r="2" spans="2:7" s="26" customFormat="1" ht="24">
      <c r="B2" s="79"/>
      <c r="C2" s="79"/>
      <c r="D2" s="174"/>
      <c r="E2" s="79"/>
      <c r="F2" s="206"/>
      <c r="G2" s="79"/>
    </row>
    <row r="3" spans="1:7" s="26" customFormat="1" ht="40.5" customHeight="1">
      <c r="A3" s="43" t="s">
        <v>20</v>
      </c>
      <c r="B3" s="35" t="s">
        <v>21</v>
      </c>
      <c r="C3" s="35" t="s">
        <v>22</v>
      </c>
      <c r="D3" s="207" t="s">
        <v>23</v>
      </c>
      <c r="E3" s="208" t="s">
        <v>2</v>
      </c>
      <c r="F3" s="209" t="s">
        <v>24</v>
      </c>
      <c r="G3" s="82" t="s">
        <v>25</v>
      </c>
    </row>
    <row r="4" spans="1:7" s="26" customFormat="1" ht="21" customHeight="1">
      <c r="A4" s="84">
        <v>1</v>
      </c>
      <c r="B4" s="35" t="s">
        <v>26</v>
      </c>
      <c r="C4" s="208" t="s">
        <v>27</v>
      </c>
      <c r="D4" s="53">
        <v>669.08</v>
      </c>
      <c r="E4" s="37">
        <v>2014.06</v>
      </c>
      <c r="F4" s="39">
        <f aca="true" t="shared" si="0" ref="F4:F26">D4*25</f>
        <v>16727</v>
      </c>
      <c r="G4" s="34">
        <v>529</v>
      </c>
    </row>
    <row r="5" spans="1:7" s="26" customFormat="1" ht="21" customHeight="1">
      <c r="A5" s="84">
        <v>2</v>
      </c>
      <c r="B5" s="84" t="s">
        <v>28</v>
      </c>
      <c r="C5" s="210" t="s">
        <v>29</v>
      </c>
      <c r="D5" s="53">
        <v>637.93</v>
      </c>
      <c r="E5" s="67">
        <v>1913.79</v>
      </c>
      <c r="F5" s="39">
        <f t="shared" si="0"/>
        <v>15948.249999999998</v>
      </c>
      <c r="G5" s="86">
        <v>580</v>
      </c>
    </row>
    <row r="6" spans="1:7" s="26" customFormat="1" ht="21" customHeight="1">
      <c r="A6" s="84">
        <v>3</v>
      </c>
      <c r="B6" s="84" t="s">
        <v>30</v>
      </c>
      <c r="C6" s="210" t="s">
        <v>31</v>
      </c>
      <c r="D6" s="53">
        <v>446.68</v>
      </c>
      <c r="E6" s="84">
        <v>1344.61</v>
      </c>
      <c r="F6" s="39">
        <f t="shared" si="0"/>
        <v>11167</v>
      </c>
      <c r="G6" s="86">
        <v>323</v>
      </c>
    </row>
    <row r="7" spans="1:7" s="26" customFormat="1" ht="21" customHeight="1">
      <c r="A7" s="84">
        <v>4</v>
      </c>
      <c r="B7" s="84" t="s">
        <v>32</v>
      </c>
      <c r="C7" s="210" t="s">
        <v>33</v>
      </c>
      <c r="D7" s="53">
        <v>1208.54</v>
      </c>
      <c r="E7" s="84">
        <v>3816.65</v>
      </c>
      <c r="F7" s="39">
        <f t="shared" si="0"/>
        <v>30213.5</v>
      </c>
      <c r="G7" s="86">
        <v>600</v>
      </c>
    </row>
    <row r="8" spans="1:7" s="26" customFormat="1" ht="21" customHeight="1">
      <c r="A8" s="84">
        <v>5</v>
      </c>
      <c r="B8" s="84" t="s">
        <v>34</v>
      </c>
      <c r="C8" s="210" t="s">
        <v>35</v>
      </c>
      <c r="D8" s="53">
        <v>914.66</v>
      </c>
      <c r="E8" s="84">
        <v>2751.61</v>
      </c>
      <c r="F8" s="39">
        <f t="shared" si="0"/>
        <v>22866.5</v>
      </c>
      <c r="G8" s="86">
        <v>626</v>
      </c>
    </row>
    <row r="9" spans="1:7" s="26" customFormat="1" ht="21" customHeight="1">
      <c r="A9" s="84">
        <v>6</v>
      </c>
      <c r="B9" s="84" t="s">
        <v>36</v>
      </c>
      <c r="C9" s="210" t="s">
        <v>37</v>
      </c>
      <c r="D9" s="53">
        <v>960.43</v>
      </c>
      <c r="E9" s="84">
        <v>2891.29</v>
      </c>
      <c r="F9" s="39">
        <f t="shared" si="0"/>
        <v>24010.75</v>
      </c>
      <c r="G9" s="86">
        <v>547</v>
      </c>
    </row>
    <row r="10" spans="1:7" s="26" customFormat="1" ht="21" customHeight="1">
      <c r="A10" s="84">
        <v>7</v>
      </c>
      <c r="B10" s="84" t="s">
        <v>38</v>
      </c>
      <c r="C10" s="210" t="s">
        <v>39</v>
      </c>
      <c r="D10" s="53">
        <v>761.71</v>
      </c>
      <c r="E10" s="84">
        <v>2292.47</v>
      </c>
      <c r="F10" s="39">
        <f t="shared" si="0"/>
        <v>19042.75</v>
      </c>
      <c r="G10" s="86">
        <v>428</v>
      </c>
    </row>
    <row r="11" spans="1:7" s="26" customFormat="1" ht="21" customHeight="1">
      <c r="A11" s="84">
        <v>8</v>
      </c>
      <c r="B11" s="84" t="s">
        <v>40</v>
      </c>
      <c r="C11" s="210" t="s">
        <v>41</v>
      </c>
      <c r="D11" s="53">
        <v>1617.06</v>
      </c>
      <c r="E11" s="84">
        <v>4851.18</v>
      </c>
      <c r="F11" s="39">
        <f t="shared" si="0"/>
        <v>40426.5</v>
      </c>
      <c r="G11" s="86">
        <v>811</v>
      </c>
    </row>
    <row r="12" spans="1:7" s="26" customFormat="1" ht="21" customHeight="1">
      <c r="A12" s="84">
        <v>9</v>
      </c>
      <c r="B12" s="84" t="s">
        <v>42</v>
      </c>
      <c r="C12" s="210" t="s">
        <v>43</v>
      </c>
      <c r="D12" s="53">
        <v>938.14</v>
      </c>
      <c r="E12" s="84">
        <v>3014.86</v>
      </c>
      <c r="F12" s="39">
        <f t="shared" si="0"/>
        <v>23453.5</v>
      </c>
      <c r="G12" s="86">
        <v>470</v>
      </c>
    </row>
    <row r="13" spans="1:7" s="26" customFormat="1" ht="21" customHeight="1">
      <c r="A13" s="84">
        <v>10</v>
      </c>
      <c r="B13" s="84" t="s">
        <v>44</v>
      </c>
      <c r="C13" s="210" t="s">
        <v>45</v>
      </c>
      <c r="D13" s="53">
        <v>937.95</v>
      </c>
      <c r="E13" s="84">
        <v>2823.45</v>
      </c>
      <c r="F13" s="39">
        <f t="shared" si="0"/>
        <v>23448.75</v>
      </c>
      <c r="G13" s="86">
        <v>579</v>
      </c>
    </row>
    <row r="14" spans="1:7" s="26" customFormat="1" ht="21" customHeight="1">
      <c r="A14" s="84">
        <v>11</v>
      </c>
      <c r="B14" s="84" t="s">
        <v>46</v>
      </c>
      <c r="C14" s="210" t="s">
        <v>47</v>
      </c>
      <c r="D14" s="53">
        <v>784.64</v>
      </c>
      <c r="E14" s="84">
        <v>2353.92</v>
      </c>
      <c r="F14" s="39">
        <f t="shared" si="0"/>
        <v>19616</v>
      </c>
      <c r="G14" s="86">
        <v>679</v>
      </c>
    </row>
    <row r="15" spans="1:7" s="26" customFormat="1" ht="21" customHeight="1">
      <c r="A15" s="84">
        <v>12</v>
      </c>
      <c r="B15" s="84" t="s">
        <v>48</v>
      </c>
      <c r="C15" s="210" t="s">
        <v>49</v>
      </c>
      <c r="D15" s="53">
        <v>467.26</v>
      </c>
      <c r="E15" s="84">
        <v>1401.78</v>
      </c>
      <c r="F15" s="39">
        <f t="shared" si="0"/>
        <v>11681.5</v>
      </c>
      <c r="G15" s="86">
        <v>260</v>
      </c>
    </row>
    <row r="16" spans="1:7" s="26" customFormat="1" ht="21" customHeight="1">
      <c r="A16" s="84">
        <v>13</v>
      </c>
      <c r="B16" s="84" t="s">
        <v>50</v>
      </c>
      <c r="C16" s="210" t="s">
        <v>51</v>
      </c>
      <c r="D16" s="53">
        <v>696.81</v>
      </c>
      <c r="E16" s="84">
        <v>2097.57</v>
      </c>
      <c r="F16" s="39">
        <f t="shared" si="0"/>
        <v>17420.25</v>
      </c>
      <c r="G16" s="86">
        <v>312</v>
      </c>
    </row>
    <row r="17" spans="1:7" s="26" customFormat="1" ht="21" customHeight="1">
      <c r="A17" s="84">
        <v>14</v>
      </c>
      <c r="B17" s="84" t="s">
        <v>52</v>
      </c>
      <c r="C17" s="210" t="s">
        <v>53</v>
      </c>
      <c r="D17" s="53">
        <v>542.64</v>
      </c>
      <c r="E17" s="84">
        <v>1627.92</v>
      </c>
      <c r="F17" s="39">
        <f t="shared" si="0"/>
        <v>13566</v>
      </c>
      <c r="G17" s="86">
        <v>394</v>
      </c>
    </row>
    <row r="18" spans="1:7" s="26" customFormat="1" ht="21" customHeight="1">
      <c r="A18" s="84">
        <v>15</v>
      </c>
      <c r="B18" s="84" t="s">
        <v>54</v>
      </c>
      <c r="C18" s="210" t="s">
        <v>55</v>
      </c>
      <c r="D18" s="53">
        <v>1226.76</v>
      </c>
      <c r="E18" s="84">
        <v>3692.83</v>
      </c>
      <c r="F18" s="39">
        <f t="shared" si="0"/>
        <v>30669</v>
      </c>
      <c r="G18" s="86">
        <v>1137</v>
      </c>
    </row>
    <row r="19" spans="1:7" s="26" customFormat="1" ht="21" customHeight="1">
      <c r="A19" s="84">
        <v>16</v>
      </c>
      <c r="B19" s="84" t="s">
        <v>56</v>
      </c>
      <c r="C19" s="210" t="s">
        <v>57</v>
      </c>
      <c r="D19" s="53">
        <v>1274.21</v>
      </c>
      <c r="E19" s="84">
        <v>3819.63</v>
      </c>
      <c r="F19" s="39">
        <f t="shared" si="0"/>
        <v>31855.25</v>
      </c>
      <c r="G19" s="86">
        <v>766</v>
      </c>
    </row>
    <row r="20" spans="1:7" s="26" customFormat="1" ht="21" customHeight="1">
      <c r="A20" s="84">
        <v>17</v>
      </c>
      <c r="B20" s="84" t="s">
        <v>58</v>
      </c>
      <c r="C20" s="210" t="s">
        <v>59</v>
      </c>
      <c r="D20" s="53">
        <v>1236.26</v>
      </c>
      <c r="E20" s="84">
        <v>3708.78</v>
      </c>
      <c r="F20" s="39">
        <f t="shared" si="0"/>
        <v>30906.5</v>
      </c>
      <c r="G20" s="86">
        <v>838</v>
      </c>
    </row>
    <row r="21" spans="1:7" s="26" customFormat="1" ht="21" customHeight="1">
      <c r="A21" s="84">
        <v>18</v>
      </c>
      <c r="B21" s="84" t="s">
        <v>60</v>
      </c>
      <c r="C21" s="210" t="s">
        <v>61</v>
      </c>
      <c r="D21" s="53">
        <v>764.05</v>
      </c>
      <c r="E21" s="84">
        <v>2300.19</v>
      </c>
      <c r="F21" s="39">
        <f t="shared" si="0"/>
        <v>19101.25</v>
      </c>
      <c r="G21" s="86">
        <v>368</v>
      </c>
    </row>
    <row r="22" spans="1:7" s="26" customFormat="1" ht="21" customHeight="1">
      <c r="A22" s="84">
        <v>19</v>
      </c>
      <c r="B22" s="84" t="s">
        <v>62</v>
      </c>
      <c r="C22" s="210" t="s">
        <v>63</v>
      </c>
      <c r="D22" s="53">
        <v>973.94</v>
      </c>
      <c r="E22" s="84">
        <v>2931.78</v>
      </c>
      <c r="F22" s="39">
        <f t="shared" si="0"/>
        <v>24348.5</v>
      </c>
      <c r="G22" s="86">
        <v>650</v>
      </c>
    </row>
    <row r="23" spans="1:7" s="26" customFormat="1" ht="21" customHeight="1">
      <c r="A23" s="84">
        <v>20</v>
      </c>
      <c r="B23" s="84" t="s">
        <v>64</v>
      </c>
      <c r="C23" s="210" t="s">
        <v>65</v>
      </c>
      <c r="D23" s="53">
        <v>1055.55</v>
      </c>
      <c r="E23" s="84">
        <v>3177.45</v>
      </c>
      <c r="F23" s="39">
        <f t="shared" si="0"/>
        <v>26388.75</v>
      </c>
      <c r="G23" s="86">
        <v>651</v>
      </c>
    </row>
    <row r="24" spans="1:7" s="26" customFormat="1" ht="21" customHeight="1">
      <c r="A24" s="84">
        <v>21</v>
      </c>
      <c r="B24" s="84" t="s">
        <v>66</v>
      </c>
      <c r="C24" s="210" t="s">
        <v>67</v>
      </c>
      <c r="D24" s="53">
        <v>915.92</v>
      </c>
      <c r="E24" s="84">
        <v>2747.76</v>
      </c>
      <c r="F24" s="39">
        <f t="shared" si="0"/>
        <v>22898</v>
      </c>
      <c r="G24" s="86">
        <v>576</v>
      </c>
    </row>
    <row r="25" spans="1:7" s="26" customFormat="1" ht="21" customHeight="1">
      <c r="A25" s="84">
        <v>22</v>
      </c>
      <c r="B25" s="84" t="s">
        <v>68</v>
      </c>
      <c r="C25" s="210" t="s">
        <v>69</v>
      </c>
      <c r="D25" s="53">
        <v>970.02</v>
      </c>
      <c r="E25" s="84">
        <v>2915.29</v>
      </c>
      <c r="F25" s="39">
        <f t="shared" si="0"/>
        <v>24250.5</v>
      </c>
      <c r="G25" s="86">
        <v>546</v>
      </c>
    </row>
    <row r="26" spans="1:7" s="26" customFormat="1" ht="21" customHeight="1">
      <c r="A26" s="84">
        <v>23</v>
      </c>
      <c r="B26" s="84" t="s">
        <v>70</v>
      </c>
      <c r="C26" s="210"/>
      <c r="D26" s="53">
        <f>SUM(D4:D25)</f>
        <v>20000.239999999998</v>
      </c>
      <c r="E26" s="84">
        <f>SUM(E4:E25)</f>
        <v>60488.87</v>
      </c>
      <c r="F26" s="39">
        <f t="shared" si="0"/>
        <v>500005.99999999994</v>
      </c>
      <c r="G26" s="86">
        <v>12670</v>
      </c>
    </row>
    <row r="27" spans="1:7" s="26" customFormat="1" ht="21" customHeight="1">
      <c r="A27" s="84">
        <v>24</v>
      </c>
      <c r="B27" s="84"/>
      <c r="C27" s="84"/>
      <c r="D27" s="211"/>
      <c r="E27" s="84"/>
      <c r="F27" s="212"/>
      <c r="G27" s="86"/>
    </row>
    <row r="28" spans="1:7" s="26" customFormat="1" ht="60.75" customHeight="1">
      <c r="A28" s="43"/>
      <c r="B28" s="32" t="s">
        <v>71</v>
      </c>
      <c r="C28" s="32"/>
      <c r="D28" s="213"/>
      <c r="E28" s="88" t="s">
        <v>72</v>
      </c>
      <c r="F28" s="214"/>
      <c r="G28" s="215"/>
    </row>
    <row r="29" spans="1:7" s="26" customFormat="1" ht="48.75" customHeight="1">
      <c r="A29" s="43"/>
      <c r="B29" s="32" t="s">
        <v>73</v>
      </c>
      <c r="C29" s="32"/>
      <c r="D29" s="213"/>
      <c r="E29" s="216" t="s">
        <v>74</v>
      </c>
      <c r="F29" s="217"/>
      <c r="G29" s="218"/>
    </row>
    <row r="30" spans="2:7" s="26" customFormat="1" ht="14.25">
      <c r="B30" s="94" t="s">
        <v>75</v>
      </c>
      <c r="C30" s="94"/>
      <c r="D30" s="219"/>
      <c r="E30" s="94"/>
      <c r="F30" s="220"/>
      <c r="G30" s="221"/>
    </row>
  </sheetData>
  <sheetProtection/>
  <mergeCells count="6">
    <mergeCell ref="B1:G1"/>
    <mergeCell ref="B28:D28"/>
    <mergeCell ref="E28:G28"/>
    <mergeCell ref="B29:D29"/>
    <mergeCell ref="E29:G29"/>
    <mergeCell ref="B30:G30"/>
  </mergeCells>
  <printOptions/>
  <pageMargins left="0.75" right="0.75" top="1" bottom="1" header="0.51" footer="0.51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zoomScaleSheetLayoutView="100" workbookViewId="0" topLeftCell="A1">
      <selection activeCell="A1" sqref="A1:G1"/>
    </sheetView>
  </sheetViews>
  <sheetFormatPr defaultColWidth="9.00390625" defaultRowHeight="14.25"/>
  <cols>
    <col min="1" max="1" width="12.75390625" style="188" customWidth="1"/>
    <col min="2" max="2" width="11.375" style="188" customWidth="1"/>
    <col min="3" max="3" width="10.75390625" style="188" customWidth="1"/>
    <col min="4" max="4" width="11.00390625" style="188" customWidth="1"/>
    <col min="5" max="5" width="11.125" style="188" customWidth="1"/>
    <col min="6" max="6" width="8.375" style="188" customWidth="1"/>
    <col min="7" max="7" width="11.75390625" style="188" customWidth="1"/>
    <col min="8" max="8" width="17.375" style="188" customWidth="1"/>
    <col min="9" max="16384" width="9.00390625" style="188" customWidth="1"/>
  </cols>
  <sheetData>
    <row r="1" spans="1:7" s="188" customFormat="1" ht="24">
      <c r="A1" s="149" t="s">
        <v>76</v>
      </c>
      <c r="B1" s="149"/>
      <c r="C1" s="149"/>
      <c r="D1" s="149"/>
      <c r="E1" s="149"/>
      <c r="F1" s="149"/>
      <c r="G1" s="149"/>
    </row>
    <row r="2" s="188" customFormat="1" ht="27.75" customHeight="1">
      <c r="A2" s="188" t="s">
        <v>77</v>
      </c>
    </row>
    <row r="3" spans="1:7" s="188" customFormat="1" ht="41.25" customHeight="1">
      <c r="A3" s="189" t="s">
        <v>21</v>
      </c>
      <c r="B3" s="189" t="s">
        <v>22</v>
      </c>
      <c r="C3" s="189" t="s">
        <v>2</v>
      </c>
      <c r="D3" s="189" t="s">
        <v>78</v>
      </c>
      <c r="E3" s="189" t="s">
        <v>79</v>
      </c>
      <c r="F3" s="189" t="s">
        <v>5</v>
      </c>
      <c r="G3" s="189" t="s">
        <v>80</v>
      </c>
    </row>
    <row r="4" spans="1:7" s="188" customFormat="1" ht="19.5" customHeight="1">
      <c r="A4" s="189" t="s">
        <v>81</v>
      </c>
      <c r="B4" s="189" t="s">
        <v>81</v>
      </c>
      <c r="C4" s="190">
        <v>4102.88</v>
      </c>
      <c r="D4" s="190">
        <v>1349.89</v>
      </c>
      <c r="E4" s="190">
        <v>33747.25</v>
      </c>
      <c r="F4" s="190">
        <v>482</v>
      </c>
      <c r="G4" s="189"/>
    </row>
    <row r="5" spans="1:7" s="188" customFormat="1" ht="19.5" customHeight="1">
      <c r="A5" s="189" t="s">
        <v>82</v>
      </c>
      <c r="B5" s="189" t="s">
        <v>82</v>
      </c>
      <c r="C5" s="189">
        <v>3136.09</v>
      </c>
      <c r="D5" s="189">
        <v>1031.77361</v>
      </c>
      <c r="E5" s="189">
        <v>25794.34025</v>
      </c>
      <c r="F5" s="191">
        <v>274</v>
      </c>
      <c r="G5" s="189"/>
    </row>
    <row r="6" spans="1:7" s="188" customFormat="1" ht="19.5" customHeight="1">
      <c r="A6" s="189" t="s">
        <v>83</v>
      </c>
      <c r="B6" s="189" t="s">
        <v>83</v>
      </c>
      <c r="C6" s="189">
        <v>4580.09</v>
      </c>
      <c r="D6" s="189">
        <v>1506.84961</v>
      </c>
      <c r="E6" s="189">
        <v>37671.24025</v>
      </c>
      <c r="F6" s="191">
        <v>372</v>
      </c>
      <c r="G6" s="189"/>
    </row>
    <row r="7" spans="1:7" s="188" customFormat="1" ht="19.5" customHeight="1">
      <c r="A7" s="189" t="s">
        <v>84</v>
      </c>
      <c r="B7" s="189" t="s">
        <v>84</v>
      </c>
      <c r="C7" s="189">
        <v>4479.41</v>
      </c>
      <c r="D7" s="189">
        <v>1473.72589</v>
      </c>
      <c r="E7" s="189">
        <v>36843.14725</v>
      </c>
      <c r="F7" s="191">
        <v>313</v>
      </c>
      <c r="G7" s="189"/>
    </row>
    <row r="8" spans="1:7" s="188" customFormat="1" ht="19.5" customHeight="1">
      <c r="A8" s="189" t="s">
        <v>85</v>
      </c>
      <c r="B8" s="189" t="s">
        <v>85</v>
      </c>
      <c r="C8" s="189">
        <v>3766.87</v>
      </c>
      <c r="D8" s="189">
        <v>1239.30023</v>
      </c>
      <c r="E8" s="189">
        <v>30982.50575</v>
      </c>
      <c r="F8" s="191">
        <v>298</v>
      </c>
      <c r="G8" s="189"/>
    </row>
    <row r="9" spans="1:7" s="188" customFormat="1" ht="19.5" customHeight="1">
      <c r="A9" s="189" t="s">
        <v>86</v>
      </c>
      <c r="B9" s="189" t="s">
        <v>86</v>
      </c>
      <c r="C9" s="189">
        <v>3139.31</v>
      </c>
      <c r="D9" s="189">
        <v>1032.83299</v>
      </c>
      <c r="E9" s="189">
        <v>25820.82475</v>
      </c>
      <c r="F9" s="191">
        <v>338</v>
      </c>
      <c r="G9" s="189"/>
    </row>
    <row r="10" spans="1:7" s="188" customFormat="1" ht="19.5" customHeight="1">
      <c r="A10" s="189" t="s">
        <v>87</v>
      </c>
      <c r="B10" s="189" t="s">
        <v>87</v>
      </c>
      <c r="C10" s="189">
        <v>3560.07</v>
      </c>
      <c r="D10" s="189">
        <v>1171.26303</v>
      </c>
      <c r="E10" s="189">
        <v>29281.57575</v>
      </c>
      <c r="F10" s="191">
        <v>364</v>
      </c>
      <c r="G10" s="189"/>
    </row>
    <row r="11" spans="1:7" s="188" customFormat="1" ht="19.5" customHeight="1">
      <c r="A11" s="189" t="s">
        <v>88</v>
      </c>
      <c r="B11" s="189" t="s">
        <v>88</v>
      </c>
      <c r="C11" s="189">
        <v>3934.21</v>
      </c>
      <c r="D11" s="189">
        <v>1294.35509</v>
      </c>
      <c r="E11" s="189">
        <v>32358.87725</v>
      </c>
      <c r="F11" s="191">
        <v>233</v>
      </c>
      <c r="G11" s="189"/>
    </row>
    <row r="12" spans="1:7" s="188" customFormat="1" ht="19.5" customHeight="1">
      <c r="A12" s="189" t="s">
        <v>89</v>
      </c>
      <c r="B12" s="189" t="s">
        <v>89</v>
      </c>
      <c r="C12" s="189">
        <v>1200.59</v>
      </c>
      <c r="D12" s="189">
        <v>394.99411</v>
      </c>
      <c r="E12" s="189">
        <v>9874.85275</v>
      </c>
      <c r="F12" s="191">
        <v>139</v>
      </c>
      <c r="G12" s="189"/>
    </row>
    <row r="13" spans="1:7" s="188" customFormat="1" ht="19.5" customHeight="1">
      <c r="A13" s="189" t="s">
        <v>90</v>
      </c>
      <c r="B13" s="189" t="s">
        <v>90</v>
      </c>
      <c r="C13" s="189">
        <v>3425.5</v>
      </c>
      <c r="D13" s="189">
        <v>1126.9895</v>
      </c>
      <c r="E13" s="189">
        <v>28174.7375</v>
      </c>
      <c r="F13" s="191">
        <v>262</v>
      </c>
      <c r="G13" s="189"/>
    </row>
    <row r="14" spans="1:7" s="188" customFormat="1" ht="19.5" customHeight="1">
      <c r="A14" s="189" t="s">
        <v>91</v>
      </c>
      <c r="B14" s="189" t="s">
        <v>91</v>
      </c>
      <c r="C14" s="189">
        <v>5339.19</v>
      </c>
      <c r="D14" s="189">
        <v>1756.59351</v>
      </c>
      <c r="E14" s="189">
        <v>43914.83775</v>
      </c>
      <c r="F14" s="191">
        <v>445</v>
      </c>
      <c r="G14" s="189"/>
    </row>
    <row r="15" spans="1:7" s="188" customFormat="1" ht="19.5" customHeight="1">
      <c r="A15" s="189" t="s">
        <v>92</v>
      </c>
      <c r="B15" s="189" t="s">
        <v>92</v>
      </c>
      <c r="C15" s="189">
        <v>4850.39</v>
      </c>
      <c r="D15" s="189">
        <v>1595.77831</v>
      </c>
      <c r="E15" s="189">
        <v>39894.45775</v>
      </c>
      <c r="F15" s="191">
        <v>336</v>
      </c>
      <c r="G15" s="189"/>
    </row>
    <row r="16" spans="1:7" s="188" customFormat="1" ht="19.5" customHeight="1">
      <c r="A16" s="189" t="s">
        <v>93</v>
      </c>
      <c r="B16" s="189" t="s">
        <v>93</v>
      </c>
      <c r="C16" s="189">
        <v>3154.55</v>
      </c>
      <c r="D16" s="189">
        <v>1037.84695</v>
      </c>
      <c r="E16" s="189">
        <v>25946.17375</v>
      </c>
      <c r="F16" s="191">
        <v>304</v>
      </c>
      <c r="G16" s="189"/>
    </row>
    <row r="17" spans="1:7" s="188" customFormat="1" ht="19.5" customHeight="1">
      <c r="A17" s="189" t="s">
        <v>94</v>
      </c>
      <c r="B17" s="189" t="s">
        <v>94</v>
      </c>
      <c r="C17" s="189">
        <v>3670.98</v>
      </c>
      <c r="D17" s="189">
        <v>1207.75242</v>
      </c>
      <c r="E17" s="189">
        <v>30193.8105</v>
      </c>
      <c r="F17" s="191">
        <v>447</v>
      </c>
      <c r="G17" s="189"/>
    </row>
    <row r="18" spans="1:7" s="188" customFormat="1" ht="19.5" customHeight="1">
      <c r="A18" s="189" t="s">
        <v>95</v>
      </c>
      <c r="B18" s="189" t="s">
        <v>95</v>
      </c>
      <c r="C18" s="189">
        <v>7885.54</v>
      </c>
      <c r="D18" s="189">
        <v>2594.34266</v>
      </c>
      <c r="E18" s="189">
        <v>64858.5665</v>
      </c>
      <c r="F18" s="191">
        <v>493</v>
      </c>
      <c r="G18" s="189"/>
    </row>
    <row r="19" spans="1:7" s="188" customFormat="1" ht="19.5" customHeight="1">
      <c r="A19" s="189" t="s">
        <v>96</v>
      </c>
      <c r="B19" s="189" t="s">
        <v>96</v>
      </c>
      <c r="C19" s="189">
        <v>7492.82</v>
      </c>
      <c r="D19" s="189">
        <v>2465.13778</v>
      </c>
      <c r="E19" s="189">
        <v>61628.4444999999</v>
      </c>
      <c r="F19" s="191">
        <v>707</v>
      </c>
      <c r="G19" s="189"/>
    </row>
    <row r="20" spans="1:7" s="188" customFormat="1" ht="19.5" customHeight="1">
      <c r="A20" s="189" t="s">
        <v>97</v>
      </c>
      <c r="B20" s="189" t="s">
        <v>97</v>
      </c>
      <c r="C20" s="189">
        <v>5901.53</v>
      </c>
      <c r="D20" s="189">
        <v>1941.60337</v>
      </c>
      <c r="E20" s="189">
        <v>48540.08425</v>
      </c>
      <c r="F20" s="191">
        <v>691</v>
      </c>
      <c r="G20" s="189"/>
    </row>
    <row r="21" spans="1:7" s="188" customFormat="1" ht="19.5" customHeight="1">
      <c r="A21" s="189" t="s">
        <v>98</v>
      </c>
      <c r="B21" s="189" t="s">
        <v>98</v>
      </c>
      <c r="C21" s="189">
        <v>2948.36</v>
      </c>
      <c r="D21" s="189">
        <v>970.01044</v>
      </c>
      <c r="E21" s="189">
        <v>24250.261</v>
      </c>
      <c r="F21" s="191">
        <v>532</v>
      </c>
      <c r="G21" s="189"/>
    </row>
    <row r="22" spans="1:7" s="188" customFormat="1" ht="19.5" customHeight="1">
      <c r="A22" s="189"/>
      <c r="B22" s="189"/>
      <c r="C22" s="189"/>
      <c r="D22" s="189"/>
      <c r="E22" s="189"/>
      <c r="F22" s="191"/>
      <c r="G22" s="189"/>
    </row>
    <row r="23" spans="1:7" s="188" customFormat="1" ht="19.5" customHeight="1">
      <c r="A23" s="189"/>
      <c r="B23" s="189"/>
      <c r="C23" s="189"/>
      <c r="D23" s="189"/>
      <c r="E23" s="189"/>
      <c r="F23" s="191"/>
      <c r="G23" s="189"/>
    </row>
    <row r="24" spans="1:7" s="188" customFormat="1" ht="19.5" customHeight="1">
      <c r="A24" s="189"/>
      <c r="B24" s="189"/>
      <c r="C24" s="189"/>
      <c r="D24" s="189"/>
      <c r="E24" s="189"/>
      <c r="F24" s="191"/>
      <c r="G24" s="189"/>
    </row>
    <row r="25" spans="1:7" s="188" customFormat="1" ht="19.5" customHeight="1">
      <c r="A25" s="189"/>
      <c r="B25" s="189"/>
      <c r="C25" s="189"/>
      <c r="D25" s="189"/>
      <c r="E25" s="189"/>
      <c r="F25" s="191"/>
      <c r="G25" s="189"/>
    </row>
    <row r="26" spans="1:7" s="188" customFormat="1" ht="19.5" customHeight="1">
      <c r="A26" s="189"/>
      <c r="B26" s="189"/>
      <c r="C26" s="189"/>
      <c r="D26" s="189"/>
      <c r="E26" s="189"/>
      <c r="F26" s="191"/>
      <c r="G26" s="189"/>
    </row>
    <row r="27" spans="1:7" s="188" customFormat="1" ht="19.5" customHeight="1">
      <c r="A27" s="189" t="s">
        <v>99</v>
      </c>
      <c r="B27" s="189"/>
      <c r="C27" s="189">
        <f>SUM(C4:C26)</f>
        <v>76568.38000000002</v>
      </c>
      <c r="D27" s="189">
        <f>SUM(D4:D26)</f>
        <v>25191.0395</v>
      </c>
      <c r="E27" s="189">
        <f>SUM(E4:E26)</f>
        <v>629775.9874999998</v>
      </c>
      <c r="F27" s="191">
        <f>SUM(F4:F26)</f>
        <v>7030</v>
      </c>
      <c r="G27" s="191">
        <f>SUM(G4:G26)</f>
        <v>0</v>
      </c>
    </row>
    <row r="28" spans="1:7" s="188" customFormat="1" ht="51.75" customHeight="1">
      <c r="A28" s="192" t="s">
        <v>100</v>
      </c>
      <c r="B28" s="193"/>
      <c r="C28" s="194"/>
      <c r="D28" s="195" t="s">
        <v>101</v>
      </c>
      <c r="E28" s="195"/>
      <c r="F28" s="195"/>
      <c r="G28" s="195"/>
    </row>
    <row r="29" spans="1:7" s="188" customFormat="1" ht="39" customHeight="1">
      <c r="A29" s="196" t="s">
        <v>102</v>
      </c>
      <c r="B29" s="197"/>
      <c r="C29" s="198"/>
      <c r="D29" s="195" t="s">
        <v>103</v>
      </c>
      <c r="E29" s="195"/>
      <c r="F29" s="195"/>
      <c r="G29" s="195"/>
    </row>
    <row r="30" spans="1:7" s="188" customFormat="1" ht="14.25">
      <c r="A30" s="199" t="s">
        <v>104</v>
      </c>
      <c r="B30" s="200"/>
      <c r="C30" s="200"/>
      <c r="D30" s="200"/>
      <c r="E30" s="200"/>
      <c r="F30" s="200"/>
      <c r="G30" s="201"/>
    </row>
  </sheetData>
  <sheetProtection/>
  <mergeCells count="7">
    <mergeCell ref="A1:G1"/>
    <mergeCell ref="A2:C2"/>
    <mergeCell ref="A28:C28"/>
    <mergeCell ref="D28:G28"/>
    <mergeCell ref="A29:C29"/>
    <mergeCell ref="D29:G29"/>
    <mergeCell ref="A30:G30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2"/>
  <sheetViews>
    <sheetView zoomScaleSheetLayoutView="100" workbookViewId="0" topLeftCell="A1">
      <selection activeCell="H10" sqref="H1:J65536"/>
    </sheetView>
  </sheetViews>
  <sheetFormatPr defaultColWidth="9.00390625" defaultRowHeight="14.25"/>
  <cols>
    <col min="1" max="1" width="9.00390625" style="26" customWidth="1"/>
    <col min="2" max="2" width="11.50390625" style="26" customWidth="1"/>
    <col min="3" max="3" width="11.00390625" style="26" customWidth="1"/>
    <col min="4" max="4" width="10.75390625" style="173" customWidth="1"/>
    <col min="5" max="5" width="10.25390625" style="173" customWidth="1"/>
    <col min="6" max="6" width="15.375" style="173" customWidth="1"/>
    <col min="7" max="7" width="8.375" style="78" customWidth="1"/>
    <col min="8" max="16384" width="9.00390625" style="26" customWidth="1"/>
  </cols>
  <sheetData>
    <row r="1" spans="2:7" s="26" customFormat="1" ht="24">
      <c r="B1" s="79" t="s">
        <v>76</v>
      </c>
      <c r="C1" s="79"/>
      <c r="D1" s="174"/>
      <c r="E1" s="174"/>
      <c r="F1" s="174"/>
      <c r="G1" s="79"/>
    </row>
    <row r="2" spans="1:7" s="26" customFormat="1" ht="24">
      <c r="A2" s="80" t="s">
        <v>105</v>
      </c>
      <c r="C2" s="80"/>
      <c r="D2" s="175"/>
      <c r="E2" s="174"/>
      <c r="F2" s="174"/>
      <c r="G2" s="79"/>
    </row>
    <row r="3" spans="1:7" s="26" customFormat="1" ht="25.5">
      <c r="A3" s="86" t="s">
        <v>20</v>
      </c>
      <c r="B3" s="31" t="s">
        <v>21</v>
      </c>
      <c r="C3" s="31" t="s">
        <v>22</v>
      </c>
      <c r="D3" s="176" t="s">
        <v>2</v>
      </c>
      <c r="E3" s="176" t="s">
        <v>78</v>
      </c>
      <c r="F3" s="177" t="s">
        <v>79</v>
      </c>
      <c r="G3" s="33" t="s">
        <v>5</v>
      </c>
    </row>
    <row r="4" spans="1:7" s="26" customFormat="1" ht="19.5" customHeight="1">
      <c r="A4" s="86">
        <v>1</v>
      </c>
      <c r="B4" s="178" t="s">
        <v>106</v>
      </c>
      <c r="C4" s="178" t="s">
        <v>106</v>
      </c>
      <c r="D4" s="179">
        <v>3910.95907904859</v>
      </c>
      <c r="E4" s="180">
        <f aca="true" t="shared" si="0" ref="E4:E28">D4/100600*34800</f>
        <v>1352.8963812215798</v>
      </c>
      <c r="F4" s="177">
        <f aca="true" t="shared" si="1" ref="F4:F28">E4*25</f>
        <v>33822.409530539495</v>
      </c>
      <c r="G4" s="33">
        <v>594</v>
      </c>
    </row>
    <row r="5" spans="1:7" s="26" customFormat="1" ht="19.5" customHeight="1">
      <c r="A5" s="86">
        <v>2</v>
      </c>
      <c r="B5" s="178" t="s">
        <v>107</v>
      </c>
      <c r="C5" s="178" t="s">
        <v>107</v>
      </c>
      <c r="D5" s="179">
        <v>3444.1522991486954</v>
      </c>
      <c r="E5" s="180">
        <f t="shared" si="0"/>
        <v>1191.416501097163</v>
      </c>
      <c r="F5" s="177">
        <f t="shared" si="1"/>
        <v>29785.41252742908</v>
      </c>
      <c r="G5" s="86">
        <v>543</v>
      </c>
    </row>
    <row r="6" spans="1:7" s="26" customFormat="1" ht="19.5" customHeight="1">
      <c r="A6" s="86">
        <v>3</v>
      </c>
      <c r="B6" s="178" t="s">
        <v>108</v>
      </c>
      <c r="C6" s="178" t="s">
        <v>108</v>
      </c>
      <c r="D6" s="179">
        <v>2755.6747229687803</v>
      </c>
      <c r="E6" s="180">
        <f t="shared" si="0"/>
        <v>953.2552719613673</v>
      </c>
      <c r="F6" s="177">
        <f t="shared" si="1"/>
        <v>23831.38179903418</v>
      </c>
      <c r="G6" s="86">
        <v>509</v>
      </c>
    </row>
    <row r="7" spans="1:7" s="26" customFormat="1" ht="19.5" customHeight="1">
      <c r="A7" s="86">
        <v>4</v>
      </c>
      <c r="B7" s="178" t="s">
        <v>109</v>
      </c>
      <c r="C7" s="178" t="s">
        <v>109</v>
      </c>
      <c r="D7" s="179">
        <v>4787.6228891111705</v>
      </c>
      <c r="E7" s="180">
        <f t="shared" si="0"/>
        <v>1656.1558304281186</v>
      </c>
      <c r="F7" s="177">
        <f t="shared" si="1"/>
        <v>41403.895760702966</v>
      </c>
      <c r="G7" s="86">
        <v>1165</v>
      </c>
    </row>
    <row r="8" spans="1:7" s="26" customFormat="1" ht="19.5" customHeight="1">
      <c r="A8" s="86">
        <v>5</v>
      </c>
      <c r="B8" s="178" t="s">
        <v>110</v>
      </c>
      <c r="C8" s="178" t="s">
        <v>110</v>
      </c>
      <c r="D8" s="179">
        <v>3457.3302979468076</v>
      </c>
      <c r="E8" s="180">
        <f t="shared" si="0"/>
        <v>1195.9750931267288</v>
      </c>
      <c r="F8" s="177">
        <f t="shared" si="1"/>
        <v>29899.37732816822</v>
      </c>
      <c r="G8" s="86">
        <v>674</v>
      </c>
    </row>
    <row r="9" spans="1:7" s="26" customFormat="1" ht="19.5" customHeight="1">
      <c r="A9" s="86">
        <v>6</v>
      </c>
      <c r="B9" s="178" t="s">
        <v>111</v>
      </c>
      <c r="C9" s="178" t="s">
        <v>111</v>
      </c>
      <c r="D9" s="179">
        <v>651.1018413938766</v>
      </c>
      <c r="E9" s="180">
        <f t="shared" si="0"/>
        <v>225.23204851398515</v>
      </c>
      <c r="F9" s="177">
        <f t="shared" si="1"/>
        <v>5630.801212849628</v>
      </c>
      <c r="G9" s="86">
        <v>230</v>
      </c>
    </row>
    <row r="10" spans="1:7" s="26" customFormat="1" ht="19.5" customHeight="1">
      <c r="A10" s="86">
        <v>7</v>
      </c>
      <c r="B10" s="178" t="s">
        <v>112</v>
      </c>
      <c r="C10" s="178" t="s">
        <v>112</v>
      </c>
      <c r="D10" s="179">
        <v>1532.286973219826</v>
      </c>
      <c r="E10" s="180">
        <f t="shared" si="0"/>
        <v>530.0555334796218</v>
      </c>
      <c r="F10" s="177">
        <f t="shared" si="1"/>
        <v>13251.388336990545</v>
      </c>
      <c r="G10" s="86">
        <v>555</v>
      </c>
    </row>
    <row r="11" spans="1:7" s="26" customFormat="1" ht="19.5" customHeight="1">
      <c r="A11" s="86">
        <v>8</v>
      </c>
      <c r="B11" s="178" t="s">
        <v>113</v>
      </c>
      <c r="C11" s="178" t="s">
        <v>113</v>
      </c>
      <c r="D11" s="179">
        <v>3840.043643794912</v>
      </c>
      <c r="E11" s="180">
        <f t="shared" si="0"/>
        <v>1328.3649980523155</v>
      </c>
      <c r="F11" s="177">
        <f t="shared" si="1"/>
        <v>33209.12495130789</v>
      </c>
      <c r="G11" s="86">
        <v>768</v>
      </c>
    </row>
    <row r="12" spans="1:7" s="26" customFormat="1" ht="19.5" customHeight="1">
      <c r="A12" s="86">
        <v>9</v>
      </c>
      <c r="B12" s="178" t="s">
        <v>114</v>
      </c>
      <c r="C12" s="178" t="s">
        <v>114</v>
      </c>
      <c r="D12" s="179">
        <v>6549.347249654017</v>
      </c>
      <c r="E12" s="180">
        <f t="shared" si="0"/>
        <v>2265.5793666795207</v>
      </c>
      <c r="F12" s="177">
        <f t="shared" si="1"/>
        <v>56639.48416698802</v>
      </c>
      <c r="G12" s="86">
        <v>937</v>
      </c>
    </row>
    <row r="13" spans="1:7" s="26" customFormat="1" ht="19.5" customHeight="1">
      <c r="A13" s="86">
        <v>10</v>
      </c>
      <c r="B13" s="178" t="s">
        <v>115</v>
      </c>
      <c r="C13" s="178" t="s">
        <v>115</v>
      </c>
      <c r="D13" s="179">
        <v>8262.47921654142</v>
      </c>
      <c r="E13" s="180">
        <f t="shared" si="0"/>
        <v>2858.193605722082</v>
      </c>
      <c r="F13" s="177">
        <f t="shared" si="1"/>
        <v>71454.84014305205</v>
      </c>
      <c r="G13" s="86">
        <v>1166</v>
      </c>
    </row>
    <row r="14" spans="1:7" s="26" customFormat="1" ht="19.5" customHeight="1">
      <c r="A14" s="86">
        <v>11</v>
      </c>
      <c r="B14" s="178" t="s">
        <v>116</v>
      </c>
      <c r="C14" s="178" t="s">
        <v>116</v>
      </c>
      <c r="D14" s="179">
        <v>6637.717822586487</v>
      </c>
      <c r="E14" s="180">
        <f t="shared" si="0"/>
        <v>2296.148908807254</v>
      </c>
      <c r="F14" s="177">
        <f t="shared" si="1"/>
        <v>57403.72272018135</v>
      </c>
      <c r="G14" s="86">
        <v>1210</v>
      </c>
    </row>
    <row r="15" spans="1:7" s="26" customFormat="1" ht="19.5" customHeight="1">
      <c r="A15" s="86">
        <v>12</v>
      </c>
      <c r="B15" s="178" t="s">
        <v>117</v>
      </c>
      <c r="C15" s="178" t="s">
        <v>117</v>
      </c>
      <c r="D15" s="179">
        <v>4341.209318349538</v>
      </c>
      <c r="E15" s="180">
        <f t="shared" si="0"/>
        <v>1501.7304600254863</v>
      </c>
      <c r="F15" s="177">
        <f t="shared" si="1"/>
        <v>37543.261500637156</v>
      </c>
      <c r="G15" s="86">
        <v>667</v>
      </c>
    </row>
    <row r="16" spans="1:7" s="26" customFormat="1" ht="19.5" customHeight="1">
      <c r="A16" s="86">
        <v>13</v>
      </c>
      <c r="B16" s="178" t="s">
        <v>118</v>
      </c>
      <c r="C16" s="178" t="s">
        <v>118</v>
      </c>
      <c r="D16" s="179">
        <v>3954.1085574801855</v>
      </c>
      <c r="E16" s="180">
        <f t="shared" si="0"/>
        <v>1367.8228409573603</v>
      </c>
      <c r="F16" s="177">
        <f t="shared" si="1"/>
        <v>34195.57102393401</v>
      </c>
      <c r="G16" s="86">
        <v>518</v>
      </c>
    </row>
    <row r="17" spans="1:7" s="26" customFormat="1" ht="19.5" customHeight="1">
      <c r="A17" s="86">
        <v>14</v>
      </c>
      <c r="B17" s="178" t="s">
        <v>119</v>
      </c>
      <c r="C17" s="178" t="s">
        <v>119</v>
      </c>
      <c r="D17" s="179">
        <v>4524.693062523612</v>
      </c>
      <c r="E17" s="180">
        <f t="shared" si="0"/>
        <v>1565.2019739147286</v>
      </c>
      <c r="F17" s="177">
        <f t="shared" si="1"/>
        <v>39130.04934786821</v>
      </c>
      <c r="G17" s="86">
        <v>717</v>
      </c>
    </row>
    <row r="18" spans="1:7" s="26" customFormat="1" ht="19.5" customHeight="1">
      <c r="A18" s="86">
        <v>15</v>
      </c>
      <c r="B18" s="178" t="s">
        <v>120</v>
      </c>
      <c r="C18" s="178" t="s">
        <v>120</v>
      </c>
      <c r="D18" s="179">
        <v>4613.205419065385</v>
      </c>
      <c r="E18" s="180">
        <f t="shared" si="0"/>
        <v>1595.820562459994</v>
      </c>
      <c r="F18" s="177">
        <f t="shared" si="1"/>
        <v>39895.51406149985</v>
      </c>
      <c r="G18" s="86">
        <v>683</v>
      </c>
    </row>
    <row r="19" spans="1:7" s="26" customFormat="1" ht="19.5" customHeight="1">
      <c r="A19" s="86">
        <v>16</v>
      </c>
      <c r="B19" s="178" t="s">
        <v>121</v>
      </c>
      <c r="C19" s="178" t="s">
        <v>121</v>
      </c>
      <c r="D19" s="179">
        <v>2871.3937787626032</v>
      </c>
      <c r="E19" s="180">
        <f t="shared" si="0"/>
        <v>993.2853230709601</v>
      </c>
      <c r="F19" s="177">
        <f t="shared" si="1"/>
        <v>24832.133076774004</v>
      </c>
      <c r="G19" s="86">
        <v>415</v>
      </c>
    </row>
    <row r="20" spans="1:7" s="26" customFormat="1" ht="19.5" customHeight="1">
      <c r="A20" s="86">
        <v>17</v>
      </c>
      <c r="B20" s="178" t="s">
        <v>122</v>
      </c>
      <c r="C20" s="178" t="s">
        <v>122</v>
      </c>
      <c r="D20" s="179">
        <v>3102.075711100628</v>
      </c>
      <c r="E20" s="180">
        <f t="shared" si="0"/>
        <v>1073.0838443966386</v>
      </c>
      <c r="F20" s="177">
        <f t="shared" si="1"/>
        <v>26827.096109915965</v>
      </c>
      <c r="G20" s="78">
        <v>411</v>
      </c>
    </row>
    <row r="21" spans="1:7" s="26" customFormat="1" ht="19.5" customHeight="1">
      <c r="A21" s="86">
        <v>18</v>
      </c>
      <c r="B21" s="178" t="s">
        <v>123</v>
      </c>
      <c r="C21" s="178" t="s">
        <v>123</v>
      </c>
      <c r="D21" s="179">
        <v>3514.1540178090795</v>
      </c>
      <c r="E21" s="180">
        <f t="shared" si="0"/>
        <v>1215.6318073534392</v>
      </c>
      <c r="F21" s="177">
        <f t="shared" si="1"/>
        <v>30390.79518383598</v>
      </c>
      <c r="G21" s="86">
        <v>519</v>
      </c>
    </row>
    <row r="22" spans="1:7" s="26" customFormat="1" ht="19.5" customHeight="1">
      <c r="A22" s="86">
        <v>19</v>
      </c>
      <c r="B22" s="178" t="s">
        <v>124</v>
      </c>
      <c r="C22" s="178" t="s">
        <v>124</v>
      </c>
      <c r="D22" s="179">
        <v>3103.5723158655064</v>
      </c>
      <c r="E22" s="180">
        <f t="shared" si="0"/>
        <v>1073.601556581706</v>
      </c>
      <c r="F22" s="177">
        <f t="shared" si="1"/>
        <v>26840.038914542652</v>
      </c>
      <c r="G22" s="86">
        <v>374</v>
      </c>
    </row>
    <row r="23" spans="1:7" s="26" customFormat="1" ht="19.5" customHeight="1">
      <c r="A23" s="86">
        <v>20</v>
      </c>
      <c r="B23" s="178" t="s">
        <v>125</v>
      </c>
      <c r="C23" s="178" t="s">
        <v>125</v>
      </c>
      <c r="D23" s="179">
        <v>5290.348183368144</v>
      </c>
      <c r="E23" s="180">
        <f t="shared" si="0"/>
        <v>1830.0608029941493</v>
      </c>
      <c r="F23" s="177">
        <f t="shared" si="1"/>
        <v>45751.52007485373</v>
      </c>
      <c r="G23" s="86">
        <v>629</v>
      </c>
    </row>
    <row r="24" spans="1:7" s="26" customFormat="1" ht="19.5" customHeight="1">
      <c r="A24" s="86">
        <v>21</v>
      </c>
      <c r="B24" s="178" t="s">
        <v>126</v>
      </c>
      <c r="C24" s="178" t="s">
        <v>126</v>
      </c>
      <c r="D24" s="179">
        <v>3834.0020866651134</v>
      </c>
      <c r="E24" s="180">
        <f t="shared" si="0"/>
        <v>1326.2750757052281</v>
      </c>
      <c r="F24" s="177">
        <f t="shared" si="1"/>
        <v>33156.8768926307</v>
      </c>
      <c r="G24" s="86">
        <v>393</v>
      </c>
    </row>
    <row r="25" spans="1:7" s="26" customFormat="1" ht="19.5" customHeight="1">
      <c r="A25" s="86">
        <v>22</v>
      </c>
      <c r="B25" s="178" t="s">
        <v>127</v>
      </c>
      <c r="C25" s="178" t="s">
        <v>127</v>
      </c>
      <c r="D25" s="179">
        <v>5793.955686749676</v>
      </c>
      <c r="E25" s="180">
        <f t="shared" si="0"/>
        <v>2004.2709532692716</v>
      </c>
      <c r="F25" s="177">
        <f t="shared" si="1"/>
        <v>50106.773831731785</v>
      </c>
      <c r="G25" s="86">
        <v>753</v>
      </c>
    </row>
    <row r="26" spans="1:7" s="26" customFormat="1" ht="19.5" customHeight="1">
      <c r="A26" s="86">
        <v>23</v>
      </c>
      <c r="B26" s="178" t="s">
        <v>128</v>
      </c>
      <c r="C26" s="178" t="s">
        <v>128</v>
      </c>
      <c r="D26" s="179">
        <v>3375.371494901764</v>
      </c>
      <c r="E26" s="180">
        <f t="shared" si="0"/>
        <v>1167.6235389918627</v>
      </c>
      <c r="F26" s="177">
        <f t="shared" si="1"/>
        <v>29190.58847479657</v>
      </c>
      <c r="G26" s="86">
        <v>427</v>
      </c>
    </row>
    <row r="27" spans="1:7" s="26" customFormat="1" ht="19.5" customHeight="1">
      <c r="A27" s="86">
        <v>24</v>
      </c>
      <c r="B27" s="178" t="s">
        <v>129</v>
      </c>
      <c r="C27" s="178" t="s">
        <v>129</v>
      </c>
      <c r="D27" s="179">
        <v>3525.284031139464</v>
      </c>
      <c r="E27" s="180">
        <f t="shared" si="0"/>
        <v>1219.4819511297549</v>
      </c>
      <c r="F27" s="177">
        <f t="shared" si="1"/>
        <v>30487.048778243872</v>
      </c>
      <c r="G27" s="86">
        <v>504</v>
      </c>
    </row>
    <row r="28" spans="1:7" s="26" customFormat="1" ht="19.5" customHeight="1">
      <c r="A28" s="86">
        <v>25</v>
      </c>
      <c r="B28" s="178" t="s">
        <v>130</v>
      </c>
      <c r="C28" s="178" t="s">
        <v>130</v>
      </c>
      <c r="D28" s="179">
        <v>2927.9103008047164</v>
      </c>
      <c r="E28" s="180">
        <f t="shared" si="0"/>
        <v>1012.8357700596832</v>
      </c>
      <c r="F28" s="177">
        <f t="shared" si="1"/>
        <v>25320.894251492082</v>
      </c>
      <c r="G28" s="86">
        <v>455</v>
      </c>
    </row>
    <row r="29" spans="1:7" s="172" customFormat="1" ht="19.5" customHeight="1">
      <c r="A29" s="34" t="s">
        <v>99</v>
      </c>
      <c r="B29" s="85"/>
      <c r="C29" s="178"/>
      <c r="D29" s="179">
        <v>100599.99999999999</v>
      </c>
      <c r="E29" s="180">
        <f>SUM(E4:E28)</f>
        <v>34799.99999999999</v>
      </c>
      <c r="F29" s="180">
        <f>SUM(F4:F28)</f>
        <v>869999.9999999999</v>
      </c>
      <c r="G29" s="85">
        <f>SUM(G4:G28)</f>
        <v>15816</v>
      </c>
    </row>
    <row r="30" spans="1:7" s="26" customFormat="1" ht="51.75" customHeight="1">
      <c r="A30" s="32" t="s">
        <v>131</v>
      </c>
      <c r="B30" s="43"/>
      <c r="C30" s="43"/>
      <c r="D30" s="53"/>
      <c r="E30" s="181" t="s">
        <v>132</v>
      </c>
      <c r="F30" s="182"/>
      <c r="G30" s="183"/>
    </row>
    <row r="31" spans="1:7" s="26" customFormat="1" ht="39" customHeight="1">
      <c r="A31" s="32" t="s">
        <v>133</v>
      </c>
      <c r="B31" s="43"/>
      <c r="C31" s="43"/>
      <c r="D31" s="53"/>
      <c r="E31" s="184" t="s">
        <v>134</v>
      </c>
      <c r="F31" s="185"/>
      <c r="G31" s="186"/>
    </row>
    <row r="32" spans="1:5" s="26" customFormat="1" ht="14.25">
      <c r="A32" s="187" t="s">
        <v>135</v>
      </c>
      <c r="D32" s="173"/>
      <c r="E32" s="173"/>
    </row>
  </sheetData>
  <sheetProtection/>
  <mergeCells count="6">
    <mergeCell ref="B1:G1"/>
    <mergeCell ref="A30:D30"/>
    <mergeCell ref="E30:G30"/>
    <mergeCell ref="A31:D31"/>
    <mergeCell ref="E31:G31"/>
    <mergeCell ref="A32:G32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3"/>
  <sheetViews>
    <sheetView zoomScaleSheetLayoutView="100" workbookViewId="0" topLeftCell="A1">
      <selection activeCell="A1" sqref="A1:G1"/>
    </sheetView>
  </sheetViews>
  <sheetFormatPr defaultColWidth="9.00390625" defaultRowHeight="14.25"/>
  <cols>
    <col min="1" max="1" width="12.75390625" style="120" customWidth="1"/>
    <col min="2" max="2" width="10.375" style="59" customWidth="1"/>
    <col min="3" max="3" width="12.375" style="59" customWidth="1"/>
    <col min="4" max="4" width="11.875" style="59" customWidth="1"/>
    <col min="5" max="5" width="15.00390625" style="59" customWidth="1"/>
    <col min="6" max="6" width="10.375" style="59" customWidth="1"/>
    <col min="7" max="7" width="13.25390625" style="59" customWidth="1"/>
    <col min="8" max="16384" width="9.00390625" style="59" customWidth="1"/>
  </cols>
  <sheetData>
    <row r="1" spans="1:7" s="59" customFormat="1" ht="24">
      <c r="A1" s="149" t="s">
        <v>76</v>
      </c>
      <c r="B1" s="149"/>
      <c r="C1" s="149"/>
      <c r="D1" s="149"/>
      <c r="E1" s="149"/>
      <c r="F1" s="149"/>
      <c r="G1" s="149"/>
    </row>
    <row r="2" spans="1:7" s="59" customFormat="1" ht="24">
      <c r="A2" s="150" t="s">
        <v>136</v>
      </c>
      <c r="B2" s="151"/>
      <c r="C2" s="151"/>
      <c r="D2" s="152"/>
      <c r="E2" s="152"/>
      <c r="F2" s="152"/>
      <c r="G2" s="59">
        <v>0.32061</v>
      </c>
    </row>
    <row r="3" spans="1:7" s="120" customFormat="1" ht="27" customHeight="1">
      <c r="A3" s="31" t="s">
        <v>21</v>
      </c>
      <c r="B3" s="31" t="s">
        <v>22</v>
      </c>
      <c r="C3" s="31" t="s">
        <v>2</v>
      </c>
      <c r="D3" s="31" t="s">
        <v>78</v>
      </c>
      <c r="E3" s="31" t="s">
        <v>79</v>
      </c>
      <c r="F3" s="31" t="s">
        <v>5</v>
      </c>
      <c r="G3" s="34" t="s">
        <v>80</v>
      </c>
    </row>
    <row r="4" spans="1:7" s="59" customFormat="1" ht="24" customHeight="1">
      <c r="A4" s="153" t="s">
        <v>137</v>
      </c>
      <c r="B4" s="154"/>
      <c r="C4" s="155">
        <v>3260.84</v>
      </c>
      <c r="D4" s="156">
        <f aca="true" t="shared" si="0" ref="D4:D25">C4*0.32061</f>
        <v>1045.4579124000002</v>
      </c>
      <c r="E4" s="157">
        <f aca="true" t="shared" si="1" ref="E4:E25">D4*25</f>
        <v>26136.447810000005</v>
      </c>
      <c r="F4" s="154">
        <v>427</v>
      </c>
      <c r="G4" s="158"/>
    </row>
    <row r="5" spans="1:7" s="59" customFormat="1" ht="24" customHeight="1">
      <c r="A5" s="159" t="s">
        <v>138</v>
      </c>
      <c r="B5" s="158"/>
      <c r="C5" s="155">
        <v>4365.61</v>
      </c>
      <c r="D5" s="156">
        <f t="shared" si="0"/>
        <v>1399.6582220999999</v>
      </c>
      <c r="E5" s="157">
        <f t="shared" si="1"/>
        <v>34991.455552499996</v>
      </c>
      <c r="F5" s="158">
        <v>664</v>
      </c>
      <c r="G5" s="158"/>
    </row>
    <row r="6" spans="1:7" s="59" customFormat="1" ht="24" customHeight="1">
      <c r="A6" s="159" t="s">
        <v>139</v>
      </c>
      <c r="B6" s="158"/>
      <c r="C6" s="155">
        <v>4920.90000000001</v>
      </c>
      <c r="D6" s="156">
        <f t="shared" si="0"/>
        <v>1577.689749000003</v>
      </c>
      <c r="E6" s="157">
        <f t="shared" si="1"/>
        <v>39442.24372500008</v>
      </c>
      <c r="F6" s="158">
        <v>806</v>
      </c>
      <c r="G6" s="158"/>
    </row>
    <row r="7" spans="1:7" s="59" customFormat="1" ht="24" customHeight="1">
      <c r="A7" s="159" t="s">
        <v>140</v>
      </c>
      <c r="B7" s="158"/>
      <c r="C7" s="155">
        <v>2247.37</v>
      </c>
      <c r="D7" s="156">
        <f t="shared" si="0"/>
        <v>720.5292957</v>
      </c>
      <c r="E7" s="157">
        <f t="shared" si="1"/>
        <v>18013.232392500002</v>
      </c>
      <c r="F7" s="158">
        <v>496</v>
      </c>
      <c r="G7" s="158"/>
    </row>
    <row r="8" spans="1:7" s="59" customFormat="1" ht="24" customHeight="1">
      <c r="A8" s="159" t="s">
        <v>141</v>
      </c>
      <c r="B8" s="158"/>
      <c r="C8" s="155">
        <v>7061.26</v>
      </c>
      <c r="D8" s="156">
        <f t="shared" si="0"/>
        <v>2263.9105686000003</v>
      </c>
      <c r="E8" s="157">
        <f t="shared" si="1"/>
        <v>56597.764215</v>
      </c>
      <c r="F8" s="158">
        <v>850</v>
      </c>
      <c r="G8" s="158"/>
    </row>
    <row r="9" spans="1:7" s="59" customFormat="1" ht="24" customHeight="1">
      <c r="A9" s="159" t="s">
        <v>142</v>
      </c>
      <c r="B9" s="158"/>
      <c r="C9" s="155">
        <v>1890.33</v>
      </c>
      <c r="D9" s="156">
        <f t="shared" si="0"/>
        <v>606.0587012999999</v>
      </c>
      <c r="E9" s="157">
        <f t="shared" si="1"/>
        <v>15151.467532499999</v>
      </c>
      <c r="F9" s="158">
        <v>543</v>
      </c>
      <c r="G9" s="158"/>
    </row>
    <row r="10" spans="1:7" s="59" customFormat="1" ht="24" customHeight="1">
      <c r="A10" s="159" t="s">
        <v>143</v>
      </c>
      <c r="B10" s="158"/>
      <c r="C10" s="155">
        <v>5474.1</v>
      </c>
      <c r="D10" s="156">
        <f t="shared" si="0"/>
        <v>1755.0512010000002</v>
      </c>
      <c r="E10" s="157">
        <f t="shared" si="1"/>
        <v>43876.28002500001</v>
      </c>
      <c r="F10" s="158">
        <v>1053</v>
      </c>
      <c r="G10" s="158"/>
    </row>
    <row r="11" spans="1:7" s="59" customFormat="1" ht="24" customHeight="1">
      <c r="A11" s="159" t="s">
        <v>144</v>
      </c>
      <c r="B11" s="158"/>
      <c r="C11" s="155">
        <v>1899.15</v>
      </c>
      <c r="D11" s="156">
        <f t="shared" si="0"/>
        <v>608.8864815000001</v>
      </c>
      <c r="E11" s="157">
        <f t="shared" si="1"/>
        <v>15222.162037500002</v>
      </c>
      <c r="F11" s="158">
        <v>459</v>
      </c>
      <c r="G11" s="158"/>
    </row>
    <row r="12" spans="1:7" s="59" customFormat="1" ht="24" customHeight="1">
      <c r="A12" s="159" t="s">
        <v>145</v>
      </c>
      <c r="B12" s="158"/>
      <c r="C12" s="155">
        <v>5645.78</v>
      </c>
      <c r="D12" s="156">
        <f t="shared" si="0"/>
        <v>1810.0935258</v>
      </c>
      <c r="E12" s="157">
        <f t="shared" si="1"/>
        <v>45252.338145</v>
      </c>
      <c r="F12" s="158">
        <v>650</v>
      </c>
      <c r="G12" s="158"/>
    </row>
    <row r="13" spans="1:7" s="59" customFormat="1" ht="24" customHeight="1">
      <c r="A13" s="159" t="s">
        <v>146</v>
      </c>
      <c r="B13" s="158"/>
      <c r="C13" s="155">
        <v>3067.59</v>
      </c>
      <c r="D13" s="156">
        <f t="shared" si="0"/>
        <v>983.5000299000001</v>
      </c>
      <c r="E13" s="157">
        <f t="shared" si="1"/>
        <v>24587.500747500002</v>
      </c>
      <c r="F13" s="158">
        <v>592</v>
      </c>
      <c r="G13" s="158"/>
    </row>
    <row r="14" spans="1:7" s="59" customFormat="1" ht="24" customHeight="1">
      <c r="A14" s="159" t="s">
        <v>147</v>
      </c>
      <c r="B14" s="158"/>
      <c r="C14" s="155">
        <v>3763.98</v>
      </c>
      <c r="D14" s="156">
        <f t="shared" si="0"/>
        <v>1206.7696278</v>
      </c>
      <c r="E14" s="157">
        <f t="shared" si="1"/>
        <v>30169.240695</v>
      </c>
      <c r="F14" s="158">
        <v>619</v>
      </c>
      <c r="G14" s="158"/>
    </row>
    <row r="15" spans="1:7" s="59" customFormat="1" ht="24" customHeight="1">
      <c r="A15" s="159" t="s">
        <v>148</v>
      </c>
      <c r="B15" s="158"/>
      <c r="C15" s="155">
        <v>2929.278</v>
      </c>
      <c r="D15" s="156">
        <f t="shared" si="0"/>
        <v>939.15581958</v>
      </c>
      <c r="E15" s="157">
        <f t="shared" si="1"/>
        <v>23478.8954895</v>
      </c>
      <c r="F15" s="158">
        <v>875</v>
      </c>
      <c r="G15" s="158"/>
    </row>
    <row r="16" spans="1:7" s="59" customFormat="1" ht="24" customHeight="1">
      <c r="A16" s="159" t="s">
        <v>149</v>
      </c>
      <c r="B16" s="158"/>
      <c r="C16" s="155">
        <v>3563.53</v>
      </c>
      <c r="D16" s="156">
        <f t="shared" si="0"/>
        <v>1142.5033533</v>
      </c>
      <c r="E16" s="157">
        <f t="shared" si="1"/>
        <v>28562.5838325</v>
      </c>
      <c r="F16" s="158">
        <v>489</v>
      </c>
      <c r="G16" s="158"/>
    </row>
    <row r="17" spans="1:7" s="59" customFormat="1" ht="24" customHeight="1">
      <c r="A17" s="159" t="s">
        <v>150</v>
      </c>
      <c r="B17" s="158"/>
      <c r="C17" s="155">
        <v>3107.57</v>
      </c>
      <c r="D17" s="156">
        <f t="shared" si="0"/>
        <v>996.3180177</v>
      </c>
      <c r="E17" s="157">
        <f t="shared" si="1"/>
        <v>24907.9504425</v>
      </c>
      <c r="F17" s="158">
        <v>604</v>
      </c>
      <c r="G17" s="158"/>
    </row>
    <row r="18" spans="1:7" s="59" customFormat="1" ht="24" customHeight="1">
      <c r="A18" s="159" t="s">
        <v>151</v>
      </c>
      <c r="B18" s="158"/>
      <c r="C18" s="155">
        <v>3155.21</v>
      </c>
      <c r="D18" s="156">
        <f t="shared" si="0"/>
        <v>1011.5918781</v>
      </c>
      <c r="E18" s="157">
        <f t="shared" si="1"/>
        <v>25289.7969525</v>
      </c>
      <c r="F18" s="158">
        <v>533</v>
      </c>
      <c r="G18" s="158"/>
    </row>
    <row r="19" spans="1:7" s="59" customFormat="1" ht="24" customHeight="1">
      <c r="A19" s="159" t="s">
        <v>152</v>
      </c>
      <c r="B19" s="158"/>
      <c r="C19" s="155">
        <v>2823.7</v>
      </c>
      <c r="D19" s="156">
        <f t="shared" si="0"/>
        <v>905.3064569999999</v>
      </c>
      <c r="E19" s="157">
        <f t="shared" si="1"/>
        <v>22632.661425</v>
      </c>
      <c r="F19" s="158">
        <v>454</v>
      </c>
      <c r="G19" s="158"/>
    </row>
    <row r="20" spans="1:7" s="59" customFormat="1" ht="24" customHeight="1">
      <c r="A20" s="159" t="s">
        <v>153</v>
      </c>
      <c r="B20" s="158"/>
      <c r="C20" s="155">
        <v>7193.25</v>
      </c>
      <c r="D20" s="156">
        <f t="shared" si="0"/>
        <v>2306.2278825</v>
      </c>
      <c r="E20" s="157">
        <f t="shared" si="1"/>
        <v>57655.697062499996</v>
      </c>
      <c r="F20" s="158">
        <v>847</v>
      </c>
      <c r="G20" s="158"/>
    </row>
    <row r="21" spans="1:7" s="59" customFormat="1" ht="24" customHeight="1">
      <c r="A21" s="159" t="s">
        <v>154</v>
      </c>
      <c r="B21" s="158"/>
      <c r="C21" s="155">
        <v>2018.79</v>
      </c>
      <c r="D21" s="156">
        <f t="shared" si="0"/>
        <v>647.2442619</v>
      </c>
      <c r="E21" s="157">
        <f t="shared" si="1"/>
        <v>16181.1065475</v>
      </c>
      <c r="F21" s="158">
        <v>668</v>
      </c>
      <c r="G21" s="158"/>
    </row>
    <row r="22" spans="1:7" s="59" customFormat="1" ht="24" customHeight="1">
      <c r="A22" s="159" t="s">
        <v>155</v>
      </c>
      <c r="B22" s="158"/>
      <c r="C22" s="155">
        <v>1188.57</v>
      </c>
      <c r="D22" s="156">
        <f t="shared" si="0"/>
        <v>381.0674277</v>
      </c>
      <c r="E22" s="157">
        <f t="shared" si="1"/>
        <v>9526.6856925</v>
      </c>
      <c r="F22" s="158">
        <v>339</v>
      </c>
      <c r="G22" s="158"/>
    </row>
    <row r="23" spans="1:7" s="59" customFormat="1" ht="24" customHeight="1">
      <c r="A23" s="159" t="s">
        <v>156</v>
      </c>
      <c r="B23" s="158"/>
      <c r="C23" s="155">
        <v>4829.41</v>
      </c>
      <c r="D23" s="156">
        <f t="shared" si="0"/>
        <v>1548.3571401</v>
      </c>
      <c r="E23" s="157">
        <f t="shared" si="1"/>
        <v>38708.9285025</v>
      </c>
      <c r="F23" s="158">
        <v>899</v>
      </c>
      <c r="G23" s="158"/>
    </row>
    <row r="24" spans="1:7" s="59" customFormat="1" ht="24" customHeight="1">
      <c r="A24" s="159" t="s">
        <v>157</v>
      </c>
      <c r="B24" s="158"/>
      <c r="C24" s="155">
        <v>1534.12</v>
      </c>
      <c r="D24" s="156">
        <f t="shared" si="0"/>
        <v>491.85421319999995</v>
      </c>
      <c r="E24" s="157">
        <f t="shared" si="1"/>
        <v>12296.355329999999</v>
      </c>
      <c r="F24" s="158">
        <v>253</v>
      </c>
      <c r="G24" s="158"/>
    </row>
    <row r="25" spans="1:7" s="59" customFormat="1" ht="24" customHeight="1">
      <c r="A25" s="159" t="s">
        <v>158</v>
      </c>
      <c r="B25" s="158"/>
      <c r="C25" s="155">
        <v>2659.03</v>
      </c>
      <c r="D25" s="156">
        <f t="shared" si="0"/>
        <v>852.5116083</v>
      </c>
      <c r="E25" s="157">
        <f t="shared" si="1"/>
        <v>21312.790207500002</v>
      </c>
      <c r="F25" s="158">
        <v>573</v>
      </c>
      <c r="G25" s="158"/>
    </row>
    <row r="26" spans="1:7" s="59" customFormat="1" ht="24" customHeight="1">
      <c r="A26" s="160" t="s">
        <v>99</v>
      </c>
      <c r="B26" s="161"/>
      <c r="C26" s="162">
        <f>SUM(C4:C25)</f>
        <v>78599.368</v>
      </c>
      <c r="D26" s="163">
        <f>SUM(D4:D25)</f>
        <v>25199.743374480004</v>
      </c>
      <c r="E26" s="162">
        <f>SUM(E4:E25)</f>
        <v>629993.584362</v>
      </c>
      <c r="F26" s="66">
        <f>SUM(F4:F25)</f>
        <v>13693</v>
      </c>
      <c r="G26" s="66">
        <f>SUM(G4:G25)</f>
        <v>0</v>
      </c>
    </row>
    <row r="27" spans="1:7" s="59" customFormat="1" ht="60" customHeight="1">
      <c r="A27" s="30" t="s">
        <v>159</v>
      </c>
      <c r="B27" s="30"/>
      <c r="C27" s="30"/>
      <c r="D27" s="164" t="s">
        <v>160</v>
      </c>
      <c r="E27" s="165"/>
      <c r="F27" s="165"/>
      <c r="G27" s="166"/>
    </row>
    <row r="28" spans="1:7" s="59" customFormat="1" ht="22.5" customHeight="1">
      <c r="A28" s="30" t="s">
        <v>161</v>
      </c>
      <c r="B28" s="30"/>
      <c r="C28" s="30"/>
      <c r="D28" s="167" t="s">
        <v>162</v>
      </c>
      <c r="E28" s="168"/>
      <c r="F28" s="168"/>
      <c r="G28" s="169"/>
    </row>
    <row r="29" spans="1:7" s="59" customFormat="1" ht="13.5">
      <c r="A29" s="170" t="s">
        <v>163</v>
      </c>
      <c r="B29" s="170"/>
      <c r="C29" s="170"/>
      <c r="D29" s="170"/>
      <c r="E29" s="170"/>
      <c r="F29" s="170"/>
      <c r="G29" s="170"/>
    </row>
    <row r="30" spans="1:7" s="59" customFormat="1" ht="13.5">
      <c r="A30" s="120"/>
      <c r="G30" s="171"/>
    </row>
    <row r="31" s="59" customFormat="1" ht="13.5">
      <c r="A31" s="120"/>
    </row>
    <row r="32" s="59" customFormat="1" ht="13.5">
      <c r="A32" s="120"/>
    </row>
    <row r="33" spans="1:3" s="59" customFormat="1" ht="13.5">
      <c r="A33" s="120"/>
      <c r="C33" s="171"/>
    </row>
  </sheetData>
  <sheetProtection/>
  <mergeCells count="6">
    <mergeCell ref="A1:G1"/>
    <mergeCell ref="A27:C27"/>
    <mergeCell ref="D27:G27"/>
    <mergeCell ref="A28:C28"/>
    <mergeCell ref="D28:G28"/>
    <mergeCell ref="A29:G29"/>
  </mergeCell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2"/>
  <sheetViews>
    <sheetView zoomScaleSheetLayoutView="100" workbookViewId="0" topLeftCell="A1">
      <selection activeCell="A4" sqref="A4:A25"/>
    </sheetView>
  </sheetViews>
  <sheetFormatPr defaultColWidth="9.00390625" defaultRowHeight="14.25"/>
  <cols>
    <col min="1" max="1" width="12.75390625" style="59" customWidth="1"/>
    <col min="2" max="2" width="15.375" style="59" customWidth="1"/>
    <col min="3" max="3" width="12.50390625" style="120" customWidth="1"/>
    <col min="4" max="4" width="13.25390625" style="59" customWidth="1"/>
    <col min="5" max="5" width="12.125" style="59" customWidth="1"/>
    <col min="6" max="6" width="9.125" style="59" customWidth="1"/>
    <col min="7" max="7" width="10.125" style="59" customWidth="1"/>
    <col min="8" max="16384" width="9.00390625" style="59" customWidth="1"/>
  </cols>
  <sheetData>
    <row r="1" spans="1:7" s="59" customFormat="1" ht="24">
      <c r="A1" s="121" t="s">
        <v>76</v>
      </c>
      <c r="B1" s="122"/>
      <c r="C1" s="121"/>
      <c r="D1" s="121"/>
      <c r="E1" s="121"/>
      <c r="F1" s="121"/>
      <c r="G1" s="121"/>
    </row>
    <row r="2" spans="1:7" s="59" customFormat="1" ht="24">
      <c r="A2" s="123" t="s">
        <v>164</v>
      </c>
      <c r="B2" s="124"/>
      <c r="C2" s="125"/>
      <c r="D2" s="121"/>
      <c r="E2" s="121"/>
      <c r="F2" s="121"/>
      <c r="G2" s="121"/>
    </row>
    <row r="3" spans="1:7" s="59" customFormat="1" ht="27">
      <c r="A3" s="126" t="s">
        <v>21</v>
      </c>
      <c r="B3" s="126" t="s">
        <v>22</v>
      </c>
      <c r="C3" s="126" t="s">
        <v>2</v>
      </c>
      <c r="D3" s="126" t="s">
        <v>78</v>
      </c>
      <c r="E3" s="126" t="s">
        <v>4</v>
      </c>
      <c r="F3" s="126" t="s">
        <v>5</v>
      </c>
      <c r="G3" s="126" t="s">
        <v>80</v>
      </c>
    </row>
    <row r="4" spans="1:7" s="59" customFormat="1" ht="22.5" customHeight="1">
      <c r="A4" s="126" t="s">
        <v>165</v>
      </c>
      <c r="B4" s="126" t="s">
        <v>166</v>
      </c>
      <c r="C4" s="127">
        <v>906.55</v>
      </c>
      <c r="D4" s="126">
        <v>328</v>
      </c>
      <c r="E4" s="126">
        <f aca="true" t="shared" si="0" ref="E4:E26">D4*25</f>
        <v>8200</v>
      </c>
      <c r="F4" s="126">
        <v>413</v>
      </c>
      <c r="G4" s="126"/>
    </row>
    <row r="5" spans="1:7" s="59" customFormat="1" ht="22.5" customHeight="1">
      <c r="A5" s="128" t="s">
        <v>167</v>
      </c>
      <c r="B5" s="128" t="s">
        <v>168</v>
      </c>
      <c r="C5" s="128">
        <v>7210.2</v>
      </c>
      <c r="D5" s="128">
        <v>2612</v>
      </c>
      <c r="E5" s="126">
        <f t="shared" si="0"/>
        <v>65300</v>
      </c>
      <c r="F5" s="128">
        <v>1012</v>
      </c>
      <c r="G5" s="128"/>
    </row>
    <row r="6" spans="1:7" s="59" customFormat="1" ht="22.5" customHeight="1">
      <c r="A6" s="128" t="s">
        <v>169</v>
      </c>
      <c r="B6" s="128" t="s">
        <v>170</v>
      </c>
      <c r="C6" s="128">
        <v>2909.6</v>
      </c>
      <c r="D6" s="128">
        <v>1054</v>
      </c>
      <c r="E6" s="126">
        <f t="shared" si="0"/>
        <v>26350</v>
      </c>
      <c r="F6" s="128">
        <v>515</v>
      </c>
      <c r="G6" s="128"/>
    </row>
    <row r="7" spans="1:7" s="59" customFormat="1" ht="22.5" customHeight="1">
      <c r="A7" s="128" t="s">
        <v>171</v>
      </c>
      <c r="B7" s="128" t="s">
        <v>172</v>
      </c>
      <c r="C7" s="128">
        <v>2812.38</v>
      </c>
      <c r="D7" s="128">
        <v>1024</v>
      </c>
      <c r="E7" s="126">
        <f t="shared" si="0"/>
        <v>25600</v>
      </c>
      <c r="F7" s="128">
        <v>429</v>
      </c>
      <c r="G7" s="128"/>
    </row>
    <row r="8" spans="1:7" s="59" customFormat="1" ht="22.5" customHeight="1">
      <c r="A8" s="128" t="s">
        <v>173</v>
      </c>
      <c r="B8" s="128" t="s">
        <v>174</v>
      </c>
      <c r="C8" s="128">
        <v>5435</v>
      </c>
      <c r="D8" s="128">
        <v>1988</v>
      </c>
      <c r="E8" s="126">
        <f t="shared" si="0"/>
        <v>49700</v>
      </c>
      <c r="F8" s="128">
        <v>480</v>
      </c>
      <c r="G8" s="128"/>
    </row>
    <row r="9" spans="1:7" s="59" customFormat="1" ht="22.5" customHeight="1">
      <c r="A9" s="128" t="s">
        <v>175</v>
      </c>
      <c r="B9" s="128" t="s">
        <v>176</v>
      </c>
      <c r="C9" s="128">
        <v>3189.19</v>
      </c>
      <c r="D9" s="128">
        <v>1160</v>
      </c>
      <c r="E9" s="126">
        <f t="shared" si="0"/>
        <v>29000</v>
      </c>
      <c r="F9" s="128">
        <v>378</v>
      </c>
      <c r="G9" s="128"/>
    </row>
    <row r="10" spans="1:7" s="59" customFormat="1" ht="22.5" customHeight="1">
      <c r="A10" s="128" t="s">
        <v>177</v>
      </c>
      <c r="B10" s="128" t="s">
        <v>178</v>
      </c>
      <c r="C10" s="128">
        <v>4335.42</v>
      </c>
      <c r="D10" s="128">
        <v>1574</v>
      </c>
      <c r="E10" s="126">
        <f t="shared" si="0"/>
        <v>39350</v>
      </c>
      <c r="F10" s="128">
        <v>589</v>
      </c>
      <c r="G10" s="128"/>
    </row>
    <row r="11" spans="1:7" s="59" customFormat="1" ht="22.5" customHeight="1">
      <c r="A11" s="128" t="s">
        <v>179</v>
      </c>
      <c r="B11" s="128" t="s">
        <v>180</v>
      </c>
      <c r="C11" s="128">
        <v>3114.31</v>
      </c>
      <c r="D11" s="128">
        <v>1128</v>
      </c>
      <c r="E11" s="126">
        <f t="shared" si="0"/>
        <v>28200</v>
      </c>
      <c r="F11" s="128">
        <v>610</v>
      </c>
      <c r="G11" s="128"/>
    </row>
    <row r="12" spans="1:7" s="59" customFormat="1" ht="22.5" customHeight="1">
      <c r="A12" s="128" t="s">
        <v>181</v>
      </c>
      <c r="B12" s="128" t="s">
        <v>182</v>
      </c>
      <c r="C12" s="128">
        <v>3304.8</v>
      </c>
      <c r="D12" s="128">
        <v>1200</v>
      </c>
      <c r="E12" s="126">
        <f t="shared" si="0"/>
        <v>30000</v>
      </c>
      <c r="F12" s="128">
        <v>430</v>
      </c>
      <c r="G12" s="128"/>
    </row>
    <row r="13" spans="1:7" s="59" customFormat="1" ht="22.5" customHeight="1">
      <c r="A13" s="128" t="s">
        <v>183</v>
      </c>
      <c r="B13" s="128" t="s">
        <v>184</v>
      </c>
      <c r="C13" s="128">
        <v>1115.5</v>
      </c>
      <c r="D13" s="128">
        <v>404</v>
      </c>
      <c r="E13" s="126">
        <f t="shared" si="0"/>
        <v>10100</v>
      </c>
      <c r="F13" s="128">
        <v>290</v>
      </c>
      <c r="G13" s="128"/>
    </row>
    <row r="14" spans="1:7" s="59" customFormat="1" ht="22.5" customHeight="1">
      <c r="A14" s="128" t="s">
        <v>185</v>
      </c>
      <c r="B14" s="128" t="s">
        <v>186</v>
      </c>
      <c r="C14" s="128">
        <v>2319.2</v>
      </c>
      <c r="D14" s="128">
        <v>846</v>
      </c>
      <c r="E14" s="126">
        <f t="shared" si="0"/>
        <v>21150</v>
      </c>
      <c r="F14" s="128">
        <v>569</v>
      </c>
      <c r="G14" s="128"/>
    </row>
    <row r="15" spans="1:7" s="59" customFormat="1" ht="22.5" customHeight="1">
      <c r="A15" s="128" t="s">
        <v>187</v>
      </c>
      <c r="B15" s="128" t="s">
        <v>188</v>
      </c>
      <c r="C15" s="128">
        <v>2954.3</v>
      </c>
      <c r="D15" s="128">
        <v>1072</v>
      </c>
      <c r="E15" s="126">
        <f t="shared" si="0"/>
        <v>26800</v>
      </c>
      <c r="F15" s="128">
        <v>575</v>
      </c>
      <c r="G15" s="128"/>
    </row>
    <row r="16" spans="1:7" s="59" customFormat="1" ht="22.5" customHeight="1">
      <c r="A16" s="128" t="s">
        <v>189</v>
      </c>
      <c r="B16" s="128" t="s">
        <v>190</v>
      </c>
      <c r="C16" s="128">
        <v>4224.33</v>
      </c>
      <c r="D16" s="128">
        <v>1534</v>
      </c>
      <c r="E16" s="126">
        <f t="shared" si="0"/>
        <v>38350</v>
      </c>
      <c r="F16" s="128">
        <v>520</v>
      </c>
      <c r="G16" s="128"/>
    </row>
    <row r="17" spans="1:7" s="59" customFormat="1" ht="22.5" customHeight="1">
      <c r="A17" s="128" t="s">
        <v>191</v>
      </c>
      <c r="B17" s="128" t="s">
        <v>192</v>
      </c>
      <c r="C17" s="128">
        <v>1848</v>
      </c>
      <c r="D17" s="128">
        <v>670</v>
      </c>
      <c r="E17" s="126">
        <f t="shared" si="0"/>
        <v>16750</v>
      </c>
      <c r="F17" s="128">
        <v>448</v>
      </c>
      <c r="G17" s="128"/>
    </row>
    <row r="18" spans="1:7" s="59" customFormat="1" ht="22.5" customHeight="1">
      <c r="A18" s="128" t="s">
        <v>193</v>
      </c>
      <c r="B18" s="128" t="s">
        <v>194</v>
      </c>
      <c r="C18" s="128">
        <v>2769.86</v>
      </c>
      <c r="D18" s="128">
        <v>1006</v>
      </c>
      <c r="E18" s="126">
        <f t="shared" si="0"/>
        <v>25150</v>
      </c>
      <c r="F18" s="128">
        <v>524</v>
      </c>
      <c r="G18" s="128"/>
    </row>
    <row r="19" spans="1:7" s="59" customFormat="1" ht="22.5" customHeight="1">
      <c r="A19" s="128" t="s">
        <v>195</v>
      </c>
      <c r="B19" s="128" t="s">
        <v>196</v>
      </c>
      <c r="C19" s="128">
        <v>4612.48</v>
      </c>
      <c r="D19" s="128">
        <v>1676</v>
      </c>
      <c r="E19" s="126">
        <f t="shared" si="0"/>
        <v>41900</v>
      </c>
      <c r="F19" s="128">
        <v>700</v>
      </c>
      <c r="G19" s="128"/>
    </row>
    <row r="20" spans="1:7" s="59" customFormat="1" ht="22.5" customHeight="1">
      <c r="A20" s="128" t="s">
        <v>197</v>
      </c>
      <c r="B20" s="128" t="s">
        <v>198</v>
      </c>
      <c r="C20" s="128">
        <v>3236.37</v>
      </c>
      <c r="D20" s="128">
        <v>1176</v>
      </c>
      <c r="E20" s="126">
        <f t="shared" si="0"/>
        <v>29400</v>
      </c>
      <c r="F20" s="128">
        <v>438</v>
      </c>
      <c r="G20" s="128"/>
    </row>
    <row r="21" spans="1:7" s="59" customFormat="1" ht="22.5" customHeight="1">
      <c r="A21" s="128" t="s">
        <v>199</v>
      </c>
      <c r="B21" s="128" t="s">
        <v>200</v>
      </c>
      <c r="C21" s="128">
        <v>2917.2</v>
      </c>
      <c r="D21" s="128">
        <v>1060</v>
      </c>
      <c r="E21" s="126">
        <f t="shared" si="0"/>
        <v>26500</v>
      </c>
      <c r="F21" s="128">
        <v>377</v>
      </c>
      <c r="G21" s="128"/>
    </row>
    <row r="22" spans="1:7" s="59" customFormat="1" ht="22.5" customHeight="1">
      <c r="A22" s="128" t="s">
        <v>201</v>
      </c>
      <c r="B22" s="128" t="s">
        <v>202</v>
      </c>
      <c r="C22" s="128">
        <v>2228.61</v>
      </c>
      <c r="D22" s="128">
        <v>810</v>
      </c>
      <c r="E22" s="126">
        <f t="shared" si="0"/>
        <v>20250</v>
      </c>
      <c r="F22" s="128">
        <v>427</v>
      </c>
      <c r="G22" s="128"/>
    </row>
    <row r="23" spans="1:7" s="59" customFormat="1" ht="22.5" customHeight="1">
      <c r="A23" s="128" t="s">
        <v>203</v>
      </c>
      <c r="B23" s="128" t="s">
        <v>204</v>
      </c>
      <c r="C23" s="128">
        <v>3100</v>
      </c>
      <c r="D23" s="128">
        <v>1126</v>
      </c>
      <c r="E23" s="126">
        <f t="shared" si="0"/>
        <v>28150</v>
      </c>
      <c r="F23" s="128">
        <v>547</v>
      </c>
      <c r="G23" s="128"/>
    </row>
    <row r="24" spans="1:7" s="59" customFormat="1" ht="22.5" customHeight="1">
      <c r="A24" s="128" t="s">
        <v>205</v>
      </c>
      <c r="B24" s="128" t="s">
        <v>206</v>
      </c>
      <c r="C24" s="128">
        <v>2451.1</v>
      </c>
      <c r="D24" s="128">
        <v>892</v>
      </c>
      <c r="E24" s="126">
        <f t="shared" si="0"/>
        <v>22300</v>
      </c>
      <c r="F24" s="128">
        <v>346</v>
      </c>
      <c r="G24" s="128"/>
    </row>
    <row r="25" spans="1:7" s="59" customFormat="1" ht="22.5" customHeight="1">
      <c r="A25" s="128" t="s">
        <v>207</v>
      </c>
      <c r="B25" s="128" t="s">
        <v>208</v>
      </c>
      <c r="C25" s="128">
        <v>1264.2</v>
      </c>
      <c r="D25" s="128">
        <v>460</v>
      </c>
      <c r="E25" s="126">
        <f t="shared" si="0"/>
        <v>11500</v>
      </c>
      <c r="F25" s="128">
        <v>196</v>
      </c>
      <c r="G25" s="128"/>
    </row>
    <row r="26" spans="1:7" s="59" customFormat="1" ht="22.5" customHeight="1">
      <c r="A26" s="126" t="s">
        <v>99</v>
      </c>
      <c r="B26" s="126"/>
      <c r="C26" s="128">
        <f aca="true" t="shared" si="1" ref="C26:G26">SUM(C4:C25)</f>
        <v>68258.59999999999</v>
      </c>
      <c r="D26" s="128">
        <f t="shared" si="1"/>
        <v>24800</v>
      </c>
      <c r="E26" s="126">
        <f t="shared" si="0"/>
        <v>620000</v>
      </c>
      <c r="F26" s="128">
        <f t="shared" si="1"/>
        <v>10813</v>
      </c>
      <c r="G26" s="128">
        <f t="shared" si="1"/>
        <v>0</v>
      </c>
    </row>
    <row r="27" spans="1:7" s="59" customFormat="1" ht="24.75" customHeight="1">
      <c r="A27" s="129" t="s">
        <v>209</v>
      </c>
      <c r="B27" s="130"/>
      <c r="C27" s="131"/>
      <c r="D27" s="132" t="s">
        <v>210</v>
      </c>
      <c r="E27" s="133"/>
      <c r="F27" s="133"/>
      <c r="G27" s="134"/>
    </row>
    <row r="28" spans="1:7" s="59" customFormat="1" ht="24.75" customHeight="1">
      <c r="A28" s="135"/>
      <c r="B28" s="136"/>
      <c r="C28" s="137"/>
      <c r="D28" s="138" t="s">
        <v>211</v>
      </c>
      <c r="E28" s="139"/>
      <c r="F28" s="139"/>
      <c r="G28" s="140"/>
    </row>
    <row r="29" spans="1:7" s="59" customFormat="1" ht="24.75" customHeight="1">
      <c r="A29" s="129" t="s">
        <v>212</v>
      </c>
      <c r="B29" s="130"/>
      <c r="C29" s="131"/>
      <c r="D29" s="141" t="s">
        <v>213</v>
      </c>
      <c r="E29" s="142"/>
      <c r="F29" s="142"/>
      <c r="G29" s="143"/>
    </row>
    <row r="30" spans="1:7" s="59" customFormat="1" ht="24.75" customHeight="1">
      <c r="A30" s="135"/>
      <c r="B30" s="136"/>
      <c r="C30" s="137"/>
      <c r="D30" s="144" t="s">
        <v>214</v>
      </c>
      <c r="E30" s="145"/>
      <c r="F30" s="145"/>
      <c r="G30" s="146"/>
    </row>
    <row r="31" spans="1:7" s="59" customFormat="1" ht="13.5">
      <c r="A31" s="147" t="s">
        <v>215</v>
      </c>
      <c r="B31" s="147"/>
      <c r="C31" s="147"/>
      <c r="D31" s="147"/>
      <c r="E31" s="147"/>
      <c r="F31" s="147"/>
      <c r="G31" s="147"/>
    </row>
    <row r="32" spans="1:7" s="59" customFormat="1" ht="13.5">
      <c r="A32" s="120"/>
      <c r="B32" s="148"/>
      <c r="C32" s="120"/>
      <c r="D32" s="120"/>
      <c r="E32" s="120"/>
      <c r="F32" s="120"/>
      <c r="G32" s="120"/>
    </row>
  </sheetData>
  <sheetProtection/>
  <mergeCells count="8">
    <mergeCell ref="A1:G1"/>
    <mergeCell ref="D27:G27"/>
    <mergeCell ref="D28:G28"/>
    <mergeCell ref="D29:G29"/>
    <mergeCell ref="D30:G30"/>
    <mergeCell ref="A31:G31"/>
    <mergeCell ref="A27:C28"/>
    <mergeCell ref="A29:C30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9"/>
  <sheetViews>
    <sheetView zoomScaleSheetLayoutView="100" workbookViewId="0" topLeftCell="A1">
      <selection activeCell="A4" sqref="A4:A19"/>
    </sheetView>
  </sheetViews>
  <sheetFormatPr defaultColWidth="9.00390625" defaultRowHeight="14.25"/>
  <cols>
    <col min="1" max="1" width="15.25390625" style="59" customWidth="1"/>
    <col min="2" max="2" width="9.00390625" style="59" customWidth="1"/>
    <col min="3" max="3" width="12.375" style="59" customWidth="1"/>
    <col min="4" max="4" width="11.25390625" style="59" customWidth="1"/>
    <col min="5" max="5" width="11.625" style="59" customWidth="1"/>
    <col min="6" max="6" width="11.375" style="59" customWidth="1"/>
    <col min="7" max="7" width="9.00390625" style="59" customWidth="1"/>
    <col min="8" max="16384" width="9.00390625" style="59" customWidth="1"/>
  </cols>
  <sheetData>
    <row r="1" spans="1:7" s="59" customFormat="1" ht="24">
      <c r="A1" s="95" t="s">
        <v>76</v>
      </c>
      <c r="B1" s="95"/>
      <c r="C1" s="95"/>
      <c r="D1" s="95"/>
      <c r="E1" s="95"/>
      <c r="F1" s="95"/>
      <c r="G1" s="95"/>
    </row>
    <row r="2" spans="1:7" s="59" customFormat="1" ht="14.25">
      <c r="A2" s="96" t="s">
        <v>216</v>
      </c>
      <c r="B2" s="96" t="s">
        <v>217</v>
      </c>
      <c r="C2" s="97"/>
      <c r="D2" s="97"/>
      <c r="E2" s="97"/>
      <c r="F2" s="97"/>
      <c r="G2" s="97"/>
    </row>
    <row r="3" spans="1:7" s="59" customFormat="1" ht="42.75">
      <c r="A3" s="98" t="s">
        <v>21</v>
      </c>
      <c r="B3" s="99" t="s">
        <v>22</v>
      </c>
      <c r="C3" s="100" t="s">
        <v>2</v>
      </c>
      <c r="D3" s="99" t="s">
        <v>78</v>
      </c>
      <c r="E3" s="101" t="s">
        <v>24</v>
      </c>
      <c r="F3" s="101" t="s">
        <v>5</v>
      </c>
      <c r="G3" s="99" t="s">
        <v>80</v>
      </c>
    </row>
    <row r="4" spans="1:7" s="59" customFormat="1" ht="18.75">
      <c r="A4" s="102" t="s">
        <v>218</v>
      </c>
      <c r="B4" s="103"/>
      <c r="C4" s="104">
        <v>3581.94</v>
      </c>
      <c r="D4" s="104">
        <v>1410.9</v>
      </c>
      <c r="E4" s="104">
        <v>35272.5</v>
      </c>
      <c r="F4" s="105">
        <v>1273</v>
      </c>
      <c r="G4" s="98"/>
    </row>
    <row r="5" spans="1:7" s="59" customFormat="1" ht="18.75">
      <c r="A5" s="106" t="s">
        <v>219</v>
      </c>
      <c r="B5" s="107"/>
      <c r="C5" s="107">
        <v>2109.1</v>
      </c>
      <c r="D5" s="108">
        <v>830.95</v>
      </c>
      <c r="E5" s="107">
        <v>20773.75</v>
      </c>
      <c r="F5" s="107">
        <v>414</v>
      </c>
      <c r="G5" s="109"/>
    </row>
    <row r="6" spans="1:7" s="59" customFormat="1" ht="18.75">
      <c r="A6" s="106" t="s">
        <v>220</v>
      </c>
      <c r="B6" s="107"/>
      <c r="C6" s="107">
        <v>2797.08</v>
      </c>
      <c r="D6" s="107">
        <v>1102</v>
      </c>
      <c r="E6" s="107">
        <v>27550</v>
      </c>
      <c r="F6" s="107">
        <v>650</v>
      </c>
      <c r="G6" s="109"/>
    </row>
    <row r="7" spans="1:7" s="59" customFormat="1" ht="18.75">
      <c r="A7" s="106" t="s">
        <v>221</v>
      </c>
      <c r="B7" s="107"/>
      <c r="C7" s="107">
        <v>2684.43</v>
      </c>
      <c r="D7" s="107">
        <v>1057.5</v>
      </c>
      <c r="E7" s="107">
        <v>26437.5</v>
      </c>
      <c r="F7" s="107">
        <v>532</v>
      </c>
      <c r="G7" s="109"/>
    </row>
    <row r="8" spans="1:7" s="59" customFormat="1" ht="18.75">
      <c r="A8" s="106" t="s">
        <v>222</v>
      </c>
      <c r="B8" s="107"/>
      <c r="C8" s="107">
        <v>3455.1</v>
      </c>
      <c r="D8" s="107">
        <v>1361.3</v>
      </c>
      <c r="E8" s="107">
        <v>34032.5</v>
      </c>
      <c r="F8" s="107">
        <v>730</v>
      </c>
      <c r="G8" s="109"/>
    </row>
    <row r="9" spans="1:7" s="59" customFormat="1" ht="18.75">
      <c r="A9" s="106" t="s">
        <v>223</v>
      </c>
      <c r="B9" s="107"/>
      <c r="C9" s="107">
        <v>2529.42</v>
      </c>
      <c r="D9" s="107">
        <v>996.4</v>
      </c>
      <c r="E9" s="107">
        <v>24910</v>
      </c>
      <c r="F9" s="107">
        <v>896</v>
      </c>
      <c r="G9" s="109"/>
    </row>
    <row r="10" spans="1:7" s="59" customFormat="1" ht="18.75">
      <c r="A10" s="106" t="s">
        <v>224</v>
      </c>
      <c r="B10" s="107"/>
      <c r="C10" s="107">
        <v>3353.7</v>
      </c>
      <c r="D10" s="107">
        <v>1321</v>
      </c>
      <c r="E10" s="107">
        <v>33025</v>
      </c>
      <c r="F10" s="107">
        <v>824</v>
      </c>
      <c r="G10" s="109"/>
    </row>
    <row r="11" spans="1:7" s="59" customFormat="1" ht="18.75">
      <c r="A11" s="106" t="s">
        <v>225</v>
      </c>
      <c r="B11" s="107"/>
      <c r="C11" s="107">
        <v>5927.59</v>
      </c>
      <c r="D11" s="107">
        <v>2335</v>
      </c>
      <c r="E11" s="107">
        <v>58375</v>
      </c>
      <c r="F11" s="107">
        <v>815</v>
      </c>
      <c r="G11" s="109"/>
    </row>
    <row r="12" spans="1:7" s="59" customFormat="1" ht="18.75">
      <c r="A12" s="106" t="s">
        <v>226</v>
      </c>
      <c r="B12" s="107"/>
      <c r="C12" s="107">
        <v>2482.9</v>
      </c>
      <c r="D12" s="107">
        <v>977.9</v>
      </c>
      <c r="E12" s="107">
        <v>24447.5</v>
      </c>
      <c r="F12" s="107">
        <v>674</v>
      </c>
      <c r="G12" s="109"/>
    </row>
    <row r="13" spans="1:7" s="59" customFormat="1" ht="18.75">
      <c r="A13" s="106" t="s">
        <v>227</v>
      </c>
      <c r="B13" s="107"/>
      <c r="C13" s="107">
        <v>5393.2</v>
      </c>
      <c r="D13" s="107">
        <v>2124.8</v>
      </c>
      <c r="E13" s="107">
        <v>53120</v>
      </c>
      <c r="F13" s="107">
        <v>902</v>
      </c>
      <c r="G13" s="109"/>
    </row>
    <row r="14" spans="1:7" s="59" customFormat="1" ht="18.75">
      <c r="A14" s="106" t="s">
        <v>228</v>
      </c>
      <c r="B14" s="107"/>
      <c r="C14" s="107">
        <v>7574.52</v>
      </c>
      <c r="D14" s="107">
        <v>2984</v>
      </c>
      <c r="E14" s="107">
        <v>74600</v>
      </c>
      <c r="F14" s="107">
        <v>989</v>
      </c>
      <c r="G14" s="109"/>
    </row>
    <row r="15" spans="1:7" s="59" customFormat="1" ht="18.75">
      <c r="A15" s="106" t="s">
        <v>229</v>
      </c>
      <c r="B15" s="107"/>
      <c r="C15" s="107">
        <v>6227.26</v>
      </c>
      <c r="D15" s="107">
        <v>2453.4</v>
      </c>
      <c r="E15" s="107">
        <v>61335</v>
      </c>
      <c r="F15" s="107">
        <v>746</v>
      </c>
      <c r="G15" s="109"/>
    </row>
    <row r="16" spans="1:7" s="59" customFormat="1" ht="18.75">
      <c r="A16" s="106" t="s">
        <v>230</v>
      </c>
      <c r="B16" s="107"/>
      <c r="C16" s="107">
        <v>8528.25</v>
      </c>
      <c r="D16" s="107">
        <v>3360</v>
      </c>
      <c r="E16" s="107">
        <v>84000</v>
      </c>
      <c r="F16" s="107">
        <v>889</v>
      </c>
      <c r="G16" s="109"/>
    </row>
    <row r="17" spans="1:7" s="59" customFormat="1" ht="18.75">
      <c r="A17" s="106" t="s">
        <v>231</v>
      </c>
      <c r="B17" s="107"/>
      <c r="C17" s="107">
        <v>5046.31</v>
      </c>
      <c r="D17" s="107">
        <v>1988</v>
      </c>
      <c r="E17" s="107">
        <v>49700</v>
      </c>
      <c r="F17" s="107">
        <v>711</v>
      </c>
      <c r="G17" s="109"/>
    </row>
    <row r="18" spans="1:7" s="59" customFormat="1" ht="18.75">
      <c r="A18" s="106" t="s">
        <v>232</v>
      </c>
      <c r="B18" s="107"/>
      <c r="C18" s="107">
        <v>4693.31</v>
      </c>
      <c r="D18" s="107">
        <v>1920.85</v>
      </c>
      <c r="E18" s="107">
        <v>48021.25</v>
      </c>
      <c r="F18" s="107">
        <v>831</v>
      </c>
      <c r="G18" s="109"/>
    </row>
    <row r="19" spans="1:7" s="59" customFormat="1" ht="18.75">
      <c r="A19" s="106" t="s">
        <v>233</v>
      </c>
      <c r="B19" s="107"/>
      <c r="C19" s="107">
        <v>4509.07</v>
      </c>
      <c r="D19" s="107">
        <v>1776</v>
      </c>
      <c r="E19" s="107">
        <v>44400</v>
      </c>
      <c r="F19" s="107">
        <v>733</v>
      </c>
      <c r="G19" s="109"/>
    </row>
    <row r="20" spans="1:7" s="59" customFormat="1" ht="18.75">
      <c r="A20" s="107"/>
      <c r="B20" s="107"/>
      <c r="C20" s="107"/>
      <c r="D20" s="107"/>
      <c r="E20" s="107"/>
      <c r="F20" s="107"/>
      <c r="G20" s="109"/>
    </row>
    <row r="21" spans="1:7" s="59" customFormat="1" ht="18.75">
      <c r="A21" s="107"/>
      <c r="B21" s="107"/>
      <c r="C21" s="107"/>
      <c r="D21" s="110"/>
      <c r="E21" s="107"/>
      <c r="F21" s="107"/>
      <c r="G21" s="109"/>
    </row>
    <row r="22" spans="1:7" s="59" customFormat="1" ht="18.75">
      <c r="A22" s="107" t="s">
        <v>234</v>
      </c>
      <c r="B22" s="107"/>
      <c r="C22" s="107">
        <v>73095.3</v>
      </c>
      <c r="D22" s="107">
        <f>SUM(D4:D21)</f>
        <v>28000</v>
      </c>
      <c r="E22" s="107">
        <f>SUM(E4:E21)</f>
        <v>700000</v>
      </c>
      <c r="F22" s="107">
        <v>12609</v>
      </c>
      <c r="G22" s="109"/>
    </row>
    <row r="23" spans="1:7" s="59" customFormat="1" ht="14.25">
      <c r="A23" s="109"/>
      <c r="B23" s="109"/>
      <c r="C23" s="109"/>
      <c r="D23" s="109"/>
      <c r="E23" s="109"/>
      <c r="F23" s="109"/>
      <c r="G23" s="109"/>
    </row>
    <row r="24" spans="1:7" s="59" customFormat="1" ht="14.25">
      <c r="A24" s="109"/>
      <c r="B24" s="109"/>
      <c r="C24" s="109"/>
      <c r="D24" s="109"/>
      <c r="E24" s="109"/>
      <c r="F24" s="109"/>
      <c r="G24" s="109"/>
    </row>
    <row r="25" spans="1:7" s="59" customFormat="1" ht="14.25">
      <c r="A25" s="109"/>
      <c r="B25" s="109"/>
      <c r="C25" s="109"/>
      <c r="D25" s="109"/>
      <c r="E25" s="109"/>
      <c r="F25" s="109"/>
      <c r="G25" s="109"/>
    </row>
    <row r="26" spans="1:7" s="59" customFormat="1" ht="14.25">
      <c r="A26" s="111"/>
      <c r="B26" s="111"/>
      <c r="C26" s="109"/>
      <c r="D26" s="109"/>
      <c r="E26" s="109"/>
      <c r="F26" s="109"/>
      <c r="G26" s="109"/>
    </row>
    <row r="27" spans="1:7" s="59" customFormat="1" ht="14.25">
      <c r="A27" s="100" t="s">
        <v>235</v>
      </c>
      <c r="B27" s="100"/>
      <c r="C27" s="100"/>
      <c r="D27" s="112" t="s">
        <v>236</v>
      </c>
      <c r="E27" s="113"/>
      <c r="F27" s="113"/>
      <c r="G27" s="114"/>
    </row>
    <row r="28" spans="1:7" s="59" customFormat="1" ht="86.25" customHeight="1">
      <c r="A28" s="115" t="s">
        <v>237</v>
      </c>
      <c r="B28" s="115"/>
      <c r="C28" s="115"/>
      <c r="D28" s="116" t="s">
        <v>238</v>
      </c>
      <c r="E28" s="117"/>
      <c r="F28" s="117"/>
      <c r="G28" s="118"/>
    </row>
    <row r="29" spans="1:7" s="59" customFormat="1" ht="13.5">
      <c r="A29" s="119" t="s">
        <v>163</v>
      </c>
      <c r="B29" s="119"/>
      <c r="C29" s="119"/>
      <c r="D29" s="119"/>
      <c r="E29" s="119"/>
      <c r="F29" s="119"/>
      <c r="G29" s="119"/>
    </row>
  </sheetData>
  <sheetProtection/>
  <mergeCells count="6">
    <mergeCell ref="A1:G1"/>
    <mergeCell ref="A27:C27"/>
    <mergeCell ref="D27:G27"/>
    <mergeCell ref="A28:C28"/>
    <mergeCell ref="D28:G28"/>
    <mergeCell ref="A29:G29"/>
  </mergeCell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1"/>
  <sheetViews>
    <sheetView zoomScaleSheetLayoutView="100" workbookViewId="0" topLeftCell="A1">
      <selection activeCell="A5" sqref="A5:A15"/>
    </sheetView>
  </sheetViews>
  <sheetFormatPr defaultColWidth="9.00390625" defaultRowHeight="14.25"/>
  <cols>
    <col min="1" max="1" width="12.75390625" style="26" customWidth="1"/>
    <col min="2" max="2" width="11.375" style="26" customWidth="1"/>
    <col min="3" max="3" width="10.75390625" style="26" customWidth="1"/>
    <col min="4" max="4" width="9.875" style="26" customWidth="1"/>
    <col min="5" max="5" width="10.125" style="26" customWidth="1"/>
    <col min="6" max="6" width="8.375" style="78" customWidth="1"/>
    <col min="7" max="7" width="13.25390625" style="26" customWidth="1"/>
    <col min="8" max="16384" width="9.00390625" style="26" customWidth="1"/>
  </cols>
  <sheetData>
    <row r="1" s="26" customFormat="1" ht="25.5" customHeight="1">
      <c r="F1" s="78"/>
    </row>
    <row r="2" spans="1:7" s="26" customFormat="1" ht="24">
      <c r="A2" s="79" t="s">
        <v>76</v>
      </c>
      <c r="B2" s="79"/>
      <c r="C2" s="79"/>
      <c r="D2" s="79"/>
      <c r="E2" s="79"/>
      <c r="F2" s="79"/>
      <c r="G2" s="79"/>
    </row>
    <row r="3" spans="1:7" s="26" customFormat="1" ht="24">
      <c r="A3" s="80" t="s">
        <v>239</v>
      </c>
      <c r="B3" s="81"/>
      <c r="C3" s="81"/>
      <c r="D3" s="79"/>
      <c r="E3" s="79"/>
      <c r="F3" s="79"/>
      <c r="G3" s="79"/>
    </row>
    <row r="4" spans="1:7" s="26" customFormat="1" ht="25.5">
      <c r="A4" s="30" t="s">
        <v>21</v>
      </c>
      <c r="B4" s="31" t="s">
        <v>22</v>
      </c>
      <c r="C4" s="32" t="s">
        <v>2</v>
      </c>
      <c r="D4" s="31" t="s">
        <v>78</v>
      </c>
      <c r="E4" s="33" t="s">
        <v>79</v>
      </c>
      <c r="F4" s="33" t="s">
        <v>5</v>
      </c>
      <c r="G4" s="34" t="s">
        <v>80</v>
      </c>
    </row>
    <row r="5" spans="1:7" s="26" customFormat="1" ht="19.5" customHeight="1">
      <c r="A5" s="82" t="s">
        <v>240</v>
      </c>
      <c r="B5" s="82" t="s">
        <v>240</v>
      </c>
      <c r="C5" s="83">
        <v>3144.4</v>
      </c>
      <c r="D5" s="37">
        <v>1025</v>
      </c>
      <c r="E5" s="37">
        <f aca="true" t="shared" si="0" ref="E5:E15">D5:D15*25</f>
        <v>25625</v>
      </c>
      <c r="F5" s="33">
        <v>544</v>
      </c>
      <c r="G5" s="40"/>
    </row>
    <row r="6" spans="1:7" s="26" customFormat="1" ht="19.5" customHeight="1">
      <c r="A6" s="84" t="s">
        <v>241</v>
      </c>
      <c r="B6" s="84" t="s">
        <v>241</v>
      </c>
      <c r="C6" s="84">
        <v>2602.76</v>
      </c>
      <c r="D6" s="85">
        <v>848</v>
      </c>
      <c r="E6" s="37">
        <f t="shared" si="0"/>
        <v>21200</v>
      </c>
      <c r="F6" s="86">
        <v>446</v>
      </c>
      <c r="G6" s="43"/>
    </row>
    <row r="7" spans="1:7" s="26" customFormat="1" ht="19.5" customHeight="1">
      <c r="A7" s="84" t="s">
        <v>242</v>
      </c>
      <c r="B7" s="84" t="s">
        <v>242</v>
      </c>
      <c r="C7" s="84">
        <v>2293.5</v>
      </c>
      <c r="D7" s="86">
        <v>748</v>
      </c>
      <c r="E7" s="37">
        <f t="shared" si="0"/>
        <v>18700</v>
      </c>
      <c r="F7" s="86">
        <v>431</v>
      </c>
      <c r="G7" s="43"/>
    </row>
    <row r="8" spans="1:7" s="26" customFormat="1" ht="19.5" customHeight="1">
      <c r="A8" s="84" t="s">
        <v>243</v>
      </c>
      <c r="B8" s="84" t="s">
        <v>243</v>
      </c>
      <c r="C8" s="84">
        <v>4109.75</v>
      </c>
      <c r="D8" s="86">
        <v>875</v>
      </c>
      <c r="E8" s="37">
        <f t="shared" si="0"/>
        <v>21875</v>
      </c>
      <c r="F8" s="86">
        <v>428</v>
      </c>
      <c r="G8" s="43"/>
    </row>
    <row r="9" spans="1:7" s="26" customFormat="1" ht="19.5" customHeight="1">
      <c r="A9" s="84" t="s">
        <v>244</v>
      </c>
      <c r="B9" s="84" t="s">
        <v>244</v>
      </c>
      <c r="C9" s="84">
        <v>1149.57</v>
      </c>
      <c r="D9" s="86">
        <v>375</v>
      </c>
      <c r="E9" s="37">
        <f t="shared" si="0"/>
        <v>9375</v>
      </c>
      <c r="F9" s="86">
        <v>375</v>
      </c>
      <c r="G9" s="43"/>
    </row>
    <row r="10" spans="1:7" s="26" customFormat="1" ht="19.5" customHeight="1">
      <c r="A10" s="84" t="s">
        <v>245</v>
      </c>
      <c r="B10" s="84" t="s">
        <v>245</v>
      </c>
      <c r="C10" s="84">
        <v>2039.88</v>
      </c>
      <c r="D10" s="86">
        <v>665</v>
      </c>
      <c r="E10" s="37">
        <f t="shared" si="0"/>
        <v>16625</v>
      </c>
      <c r="F10" s="86">
        <v>577</v>
      </c>
      <c r="G10" s="43"/>
    </row>
    <row r="11" spans="1:7" s="26" customFormat="1" ht="19.5" customHeight="1">
      <c r="A11" s="84" t="s">
        <v>246</v>
      </c>
      <c r="B11" s="84" t="s">
        <v>246</v>
      </c>
      <c r="C11" s="84">
        <v>3156.2</v>
      </c>
      <c r="D11" s="86">
        <v>1030</v>
      </c>
      <c r="E11" s="37">
        <f t="shared" si="0"/>
        <v>25750</v>
      </c>
      <c r="F11" s="86">
        <v>829</v>
      </c>
      <c r="G11" s="43"/>
    </row>
    <row r="12" spans="1:7" s="26" customFormat="1" ht="19.5" customHeight="1">
      <c r="A12" s="84" t="s">
        <v>247</v>
      </c>
      <c r="B12" s="84" t="s">
        <v>247</v>
      </c>
      <c r="C12" s="84">
        <v>3332.4</v>
      </c>
      <c r="D12" s="86">
        <v>1086</v>
      </c>
      <c r="E12" s="37">
        <f t="shared" si="0"/>
        <v>27150</v>
      </c>
      <c r="F12" s="86">
        <v>831</v>
      </c>
      <c r="G12" s="43"/>
    </row>
    <row r="13" spans="1:7" s="26" customFormat="1" ht="19.5" customHeight="1">
      <c r="A13" s="84" t="s">
        <v>248</v>
      </c>
      <c r="B13" s="84" t="s">
        <v>248</v>
      </c>
      <c r="C13" s="87">
        <v>3100.2</v>
      </c>
      <c r="D13" s="86">
        <v>1224</v>
      </c>
      <c r="E13" s="37">
        <f t="shared" si="0"/>
        <v>30600</v>
      </c>
      <c r="F13" s="86">
        <v>618</v>
      </c>
      <c r="G13" s="43"/>
    </row>
    <row r="14" spans="1:7" s="26" customFormat="1" ht="19.5" customHeight="1">
      <c r="A14" s="84" t="s">
        <v>249</v>
      </c>
      <c r="B14" s="84" t="s">
        <v>249</v>
      </c>
      <c r="C14" s="84">
        <v>1331.2</v>
      </c>
      <c r="D14" s="86">
        <v>1024</v>
      </c>
      <c r="E14" s="37">
        <f t="shared" si="0"/>
        <v>25600</v>
      </c>
      <c r="F14" s="86">
        <v>684</v>
      </c>
      <c r="G14" s="43"/>
    </row>
    <row r="15" spans="1:7" s="26" customFormat="1" ht="19.5" customHeight="1">
      <c r="A15" s="84" t="s">
        <v>250</v>
      </c>
      <c r="B15" s="84" t="s">
        <v>250</v>
      </c>
      <c r="C15" s="84">
        <v>2850</v>
      </c>
      <c r="D15" s="86">
        <v>1100</v>
      </c>
      <c r="E15" s="37">
        <f t="shared" si="0"/>
        <v>27500</v>
      </c>
      <c r="F15" s="86">
        <v>564</v>
      </c>
      <c r="G15" s="43"/>
    </row>
    <row r="16" spans="1:7" s="26" customFormat="1" ht="19.5" customHeight="1">
      <c r="A16" s="43"/>
      <c r="B16" s="43"/>
      <c r="C16" s="43"/>
      <c r="D16" s="43"/>
      <c r="E16" s="43"/>
      <c r="F16" s="86"/>
      <c r="G16" s="43"/>
    </row>
    <row r="17" spans="1:7" s="26" customFormat="1" ht="19.5" customHeight="1">
      <c r="A17" s="43"/>
      <c r="B17" s="43"/>
      <c r="C17" s="43"/>
      <c r="D17" s="43"/>
      <c r="E17" s="43"/>
      <c r="F17" s="86"/>
      <c r="G17" s="43"/>
    </row>
    <row r="18" spans="1:7" s="26" customFormat="1" ht="19.5" customHeight="1">
      <c r="A18" s="43"/>
      <c r="B18" s="43"/>
      <c r="C18" s="43"/>
      <c r="D18" s="43"/>
      <c r="E18" s="43"/>
      <c r="F18" s="86"/>
      <c r="G18" s="43"/>
    </row>
    <row r="19" spans="1:7" s="26" customFormat="1" ht="19.5" customHeight="1">
      <c r="A19" s="43"/>
      <c r="B19" s="43"/>
      <c r="C19" s="43"/>
      <c r="D19" s="43"/>
      <c r="E19" s="43"/>
      <c r="F19" s="86"/>
      <c r="G19" s="43"/>
    </row>
    <row r="20" spans="1:7" s="26" customFormat="1" ht="19.5" customHeight="1">
      <c r="A20" s="43"/>
      <c r="B20" s="43"/>
      <c r="C20" s="43"/>
      <c r="D20" s="43"/>
      <c r="E20" s="43"/>
      <c r="F20" s="86"/>
      <c r="G20" s="43"/>
    </row>
    <row r="21" spans="1:7" s="26" customFormat="1" ht="19.5" customHeight="1">
      <c r="A21" s="43"/>
      <c r="B21" s="43"/>
      <c r="C21" s="43"/>
      <c r="D21" s="43"/>
      <c r="E21" s="43"/>
      <c r="F21" s="86"/>
      <c r="G21" s="43"/>
    </row>
    <row r="22" spans="1:7" s="26" customFormat="1" ht="19.5" customHeight="1">
      <c r="A22" s="43"/>
      <c r="B22" s="43"/>
      <c r="C22" s="43"/>
      <c r="D22" s="43"/>
      <c r="E22" s="43"/>
      <c r="F22" s="86"/>
      <c r="G22" s="43"/>
    </row>
    <row r="23" spans="1:7" s="26" customFormat="1" ht="19.5" customHeight="1">
      <c r="A23" s="43"/>
      <c r="B23" s="43"/>
      <c r="C23" s="43"/>
      <c r="D23" s="43"/>
      <c r="E23" s="43"/>
      <c r="F23" s="86"/>
      <c r="G23" s="43"/>
    </row>
    <row r="24" spans="1:7" s="26" customFormat="1" ht="19.5" customHeight="1">
      <c r="A24" s="43"/>
      <c r="B24" s="43"/>
      <c r="C24" s="43"/>
      <c r="D24" s="43"/>
      <c r="E24" s="43"/>
      <c r="F24" s="86"/>
      <c r="G24" s="43"/>
    </row>
    <row r="25" spans="1:7" s="26" customFormat="1" ht="19.5" customHeight="1">
      <c r="A25" s="43"/>
      <c r="B25" s="43"/>
      <c r="C25" s="43"/>
      <c r="D25" s="43"/>
      <c r="E25" s="43"/>
      <c r="F25" s="86"/>
      <c r="G25" s="43"/>
    </row>
    <row r="26" spans="1:7" s="26" customFormat="1" ht="19.5" customHeight="1">
      <c r="A26" s="43"/>
      <c r="B26" s="43"/>
      <c r="C26" s="43"/>
      <c r="D26" s="43"/>
      <c r="E26" s="43"/>
      <c r="F26" s="86"/>
      <c r="G26" s="43"/>
    </row>
    <row r="27" spans="1:7" s="26" customFormat="1" ht="19.5" customHeight="1">
      <c r="A27" s="43"/>
      <c r="B27" s="43"/>
      <c r="C27" s="43">
        <f>SUM(C5:C26)</f>
        <v>29109.860000000004</v>
      </c>
      <c r="D27" s="43">
        <f>SUM(D5:D26)</f>
        <v>10000</v>
      </c>
      <c r="E27" s="43">
        <f>SUM(E5:E26)</f>
        <v>250000</v>
      </c>
      <c r="F27" s="86">
        <f>SUM(F5:F26)</f>
        <v>6327</v>
      </c>
      <c r="G27" s="86">
        <f>SUM(G5:G26)</f>
        <v>0</v>
      </c>
    </row>
    <row r="28" spans="1:7" s="26" customFormat="1" ht="19.5" customHeight="1">
      <c r="A28" s="51" t="s">
        <v>99</v>
      </c>
      <c r="B28" s="52"/>
      <c r="C28" s="43"/>
      <c r="D28" s="43"/>
      <c r="E28" s="43"/>
      <c r="F28" s="86"/>
      <c r="G28" s="43"/>
    </row>
    <row r="29" spans="1:7" s="26" customFormat="1" ht="51.75" customHeight="1">
      <c r="A29" s="32" t="s">
        <v>251</v>
      </c>
      <c r="B29" s="32"/>
      <c r="C29" s="32"/>
      <c r="D29" s="88" t="s">
        <v>132</v>
      </c>
      <c r="E29" s="89"/>
      <c r="F29" s="89"/>
      <c r="G29" s="90"/>
    </row>
    <row r="30" spans="1:7" s="26" customFormat="1" ht="39" customHeight="1">
      <c r="A30" s="32" t="s">
        <v>252</v>
      </c>
      <c r="B30" s="32"/>
      <c r="C30" s="32"/>
      <c r="D30" s="91" t="s">
        <v>253</v>
      </c>
      <c r="E30" s="92"/>
      <c r="F30" s="92"/>
      <c r="G30" s="93"/>
    </row>
    <row r="31" spans="1:7" s="26" customFormat="1" ht="14.25">
      <c r="A31" s="94" t="s">
        <v>135</v>
      </c>
      <c r="B31" s="94"/>
      <c r="C31" s="94"/>
      <c r="D31" s="94"/>
      <c r="E31" s="94"/>
      <c r="F31" s="94"/>
      <c r="G31" s="94"/>
    </row>
  </sheetData>
  <sheetProtection/>
  <mergeCells count="6">
    <mergeCell ref="A2:G2"/>
    <mergeCell ref="A29:C29"/>
    <mergeCell ref="D29:G29"/>
    <mergeCell ref="A30:C30"/>
    <mergeCell ref="D30:G30"/>
    <mergeCell ref="A31:G31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31"/>
  <sheetViews>
    <sheetView zoomScaleSheetLayoutView="100" workbookViewId="0" topLeftCell="A1">
      <selection activeCell="A4" sqref="A4:A27"/>
    </sheetView>
  </sheetViews>
  <sheetFormatPr defaultColWidth="9.00390625" defaultRowHeight="14.25"/>
  <cols>
    <col min="1" max="1" width="12.50390625" style="59" customWidth="1"/>
    <col min="2" max="2" width="10.375" style="59" customWidth="1"/>
    <col min="3" max="3" width="13.625" style="59" customWidth="1"/>
    <col min="4" max="4" width="14.50390625" style="59" customWidth="1"/>
    <col min="5" max="5" width="12.625" style="59" customWidth="1"/>
    <col min="6" max="6" width="14.125" style="59" customWidth="1"/>
    <col min="7" max="250" width="9.00390625" style="59" customWidth="1"/>
  </cols>
  <sheetData>
    <row r="1" spans="1:256" s="59" customFormat="1" ht="24">
      <c r="A1" s="60" t="s">
        <v>254</v>
      </c>
      <c r="B1" s="60"/>
      <c r="C1" s="60"/>
      <c r="D1" s="60"/>
      <c r="E1" s="60"/>
      <c r="F1" s="60"/>
      <c r="G1" s="60"/>
      <c r="IQ1"/>
      <c r="IR1"/>
      <c r="IS1"/>
      <c r="IT1"/>
      <c r="IU1"/>
      <c r="IV1"/>
    </row>
    <row r="2" spans="1:256" s="59" customFormat="1" ht="24">
      <c r="A2" s="61" t="s">
        <v>255</v>
      </c>
      <c r="B2" s="61"/>
      <c r="C2" s="62"/>
      <c r="D2" s="62"/>
      <c r="E2" s="60"/>
      <c r="F2" s="60"/>
      <c r="G2" s="60"/>
      <c r="IQ2"/>
      <c r="IR2"/>
      <c r="IS2"/>
      <c r="IT2"/>
      <c r="IU2"/>
      <c r="IV2"/>
    </row>
    <row r="3" spans="1:256" s="59" customFormat="1" ht="25.5">
      <c r="A3" s="31" t="s">
        <v>21</v>
      </c>
      <c r="B3" s="31" t="s">
        <v>22</v>
      </c>
      <c r="C3" s="31" t="s">
        <v>2</v>
      </c>
      <c r="D3" s="31" t="s">
        <v>78</v>
      </c>
      <c r="E3" s="31" t="s">
        <v>79</v>
      </c>
      <c r="F3" s="31" t="s">
        <v>5</v>
      </c>
      <c r="G3" s="34" t="s">
        <v>80</v>
      </c>
      <c r="IQ3"/>
      <c r="IR3"/>
      <c r="IS3"/>
      <c r="IT3"/>
      <c r="IU3"/>
      <c r="IV3"/>
    </row>
    <row r="4" spans="1:7" s="59" customFormat="1" ht="20.25" customHeight="1">
      <c r="A4" s="63" t="s">
        <v>256</v>
      </c>
      <c r="B4" s="63" t="s">
        <v>256</v>
      </c>
      <c r="C4" s="64">
        <v>5155.77</v>
      </c>
      <c r="D4" s="64">
        <v>2081</v>
      </c>
      <c r="E4" s="64">
        <f aca="true" t="shared" si="0" ref="E4:E28">D4*25</f>
        <v>52025</v>
      </c>
      <c r="F4" s="65">
        <v>359</v>
      </c>
      <c r="G4" s="66"/>
    </row>
    <row r="5" spans="1:7" s="59" customFormat="1" ht="20.25" customHeight="1">
      <c r="A5" s="63" t="s">
        <v>257</v>
      </c>
      <c r="B5" s="63" t="s">
        <v>257</v>
      </c>
      <c r="C5" s="64">
        <v>5832.59000000001</v>
      </c>
      <c r="D5" s="64">
        <v>2355</v>
      </c>
      <c r="E5" s="64">
        <f t="shared" si="0"/>
        <v>58875</v>
      </c>
      <c r="F5" s="65">
        <v>255</v>
      </c>
      <c r="G5" s="34"/>
    </row>
    <row r="6" spans="1:7" s="59" customFormat="1" ht="20.25" customHeight="1">
      <c r="A6" s="63" t="s">
        <v>258</v>
      </c>
      <c r="B6" s="63" t="s">
        <v>258</v>
      </c>
      <c r="C6" s="64">
        <v>5499.82</v>
      </c>
      <c r="D6" s="64">
        <v>2221</v>
      </c>
      <c r="E6" s="64">
        <f t="shared" si="0"/>
        <v>55525</v>
      </c>
      <c r="F6" s="65">
        <v>452</v>
      </c>
      <c r="G6" s="67"/>
    </row>
    <row r="7" spans="1:7" s="59" customFormat="1" ht="20.25" customHeight="1">
      <c r="A7" s="63" t="s">
        <v>259</v>
      </c>
      <c r="B7" s="63" t="s">
        <v>259</v>
      </c>
      <c r="C7" s="64">
        <v>5056.2</v>
      </c>
      <c r="D7" s="64">
        <v>2041</v>
      </c>
      <c r="E7" s="64">
        <f t="shared" si="0"/>
        <v>51025</v>
      </c>
      <c r="F7" s="65">
        <v>610</v>
      </c>
      <c r="G7" s="67"/>
    </row>
    <row r="8" spans="1:7" s="59" customFormat="1" ht="20.25" customHeight="1">
      <c r="A8" s="63" t="s">
        <v>260</v>
      </c>
      <c r="B8" s="63" t="s">
        <v>260</v>
      </c>
      <c r="C8" s="64">
        <v>7355.29999999999</v>
      </c>
      <c r="D8" s="64">
        <v>2970</v>
      </c>
      <c r="E8" s="64">
        <f t="shared" si="0"/>
        <v>74250</v>
      </c>
      <c r="F8" s="65">
        <v>395</v>
      </c>
      <c r="G8" s="67"/>
    </row>
    <row r="9" spans="1:7" s="59" customFormat="1" ht="20.25" customHeight="1">
      <c r="A9" s="63" t="s">
        <v>261</v>
      </c>
      <c r="B9" s="63" t="s">
        <v>261</v>
      </c>
      <c r="C9" s="64">
        <v>8442.29000000001</v>
      </c>
      <c r="D9" s="64">
        <v>3409</v>
      </c>
      <c r="E9" s="64">
        <f t="shared" si="0"/>
        <v>85225</v>
      </c>
      <c r="F9" s="65">
        <v>638</v>
      </c>
      <c r="G9" s="67"/>
    </row>
    <row r="10" spans="1:7" s="59" customFormat="1" ht="20.25" customHeight="1">
      <c r="A10" s="63" t="s">
        <v>262</v>
      </c>
      <c r="B10" s="63" t="s">
        <v>262</v>
      </c>
      <c r="C10" s="64">
        <v>4039.5</v>
      </c>
      <c r="D10" s="64">
        <v>1630</v>
      </c>
      <c r="E10" s="64">
        <f t="shared" si="0"/>
        <v>40750</v>
      </c>
      <c r="F10" s="65">
        <v>330</v>
      </c>
      <c r="G10" s="67"/>
    </row>
    <row r="11" spans="1:7" s="59" customFormat="1" ht="20.25" customHeight="1">
      <c r="A11" s="63" t="s">
        <v>263</v>
      </c>
      <c r="B11" s="63" t="s">
        <v>263</v>
      </c>
      <c r="C11" s="64">
        <v>8067.99000000001</v>
      </c>
      <c r="D11" s="64">
        <v>3256</v>
      </c>
      <c r="E11" s="64">
        <f t="shared" si="0"/>
        <v>81400</v>
      </c>
      <c r="F11" s="65">
        <v>546</v>
      </c>
      <c r="G11" s="67"/>
    </row>
    <row r="12" spans="1:7" s="59" customFormat="1" ht="20.25" customHeight="1">
      <c r="A12" s="63" t="s">
        <v>264</v>
      </c>
      <c r="B12" s="63" t="s">
        <v>264</v>
      </c>
      <c r="C12" s="64">
        <v>9480.48999999999</v>
      </c>
      <c r="D12" s="64">
        <v>3826</v>
      </c>
      <c r="E12" s="64">
        <f t="shared" si="0"/>
        <v>95650</v>
      </c>
      <c r="F12" s="65">
        <v>923</v>
      </c>
      <c r="G12" s="67"/>
    </row>
    <row r="13" spans="1:7" s="59" customFormat="1" ht="20.25" customHeight="1">
      <c r="A13" s="63" t="s">
        <v>265</v>
      </c>
      <c r="B13" s="63" t="s">
        <v>265</v>
      </c>
      <c r="C13" s="68">
        <v>4958.22</v>
      </c>
      <c r="D13" s="68">
        <v>2002</v>
      </c>
      <c r="E13" s="64">
        <f t="shared" si="0"/>
        <v>50050</v>
      </c>
      <c r="F13" s="65">
        <v>523</v>
      </c>
      <c r="G13" s="67"/>
    </row>
    <row r="14" spans="1:7" s="59" customFormat="1" ht="20.25" customHeight="1">
      <c r="A14" s="63" t="s">
        <v>266</v>
      </c>
      <c r="B14" s="63" t="s">
        <v>266</v>
      </c>
      <c r="C14" s="68">
        <v>4408.27</v>
      </c>
      <c r="D14" s="68">
        <v>1780</v>
      </c>
      <c r="E14" s="64">
        <f t="shared" si="0"/>
        <v>44500</v>
      </c>
      <c r="F14" s="65">
        <v>354</v>
      </c>
      <c r="G14" s="67"/>
    </row>
    <row r="15" spans="1:7" s="59" customFormat="1" ht="20.25" customHeight="1">
      <c r="A15" s="63" t="s">
        <v>267</v>
      </c>
      <c r="B15" s="63" t="s">
        <v>267</v>
      </c>
      <c r="C15" s="68">
        <v>8034.00999999999</v>
      </c>
      <c r="D15" s="68">
        <v>3244</v>
      </c>
      <c r="E15" s="64">
        <f t="shared" si="0"/>
        <v>81100</v>
      </c>
      <c r="F15" s="65">
        <v>721</v>
      </c>
      <c r="G15" s="67"/>
    </row>
    <row r="16" spans="1:7" s="59" customFormat="1" ht="20.25" customHeight="1">
      <c r="A16" s="63" t="s">
        <v>268</v>
      </c>
      <c r="B16" s="63" t="s">
        <v>268</v>
      </c>
      <c r="C16" s="68">
        <v>3639.77</v>
      </c>
      <c r="D16" s="68">
        <v>1470</v>
      </c>
      <c r="E16" s="64">
        <f t="shared" si="0"/>
        <v>36750</v>
      </c>
      <c r="F16" s="65">
        <v>386</v>
      </c>
      <c r="G16" s="67"/>
    </row>
    <row r="17" spans="1:7" s="59" customFormat="1" ht="20.25" customHeight="1">
      <c r="A17" s="63" t="s">
        <v>269</v>
      </c>
      <c r="B17" s="63" t="s">
        <v>269</v>
      </c>
      <c r="C17" s="68">
        <v>3557.09</v>
      </c>
      <c r="D17" s="68">
        <v>1436</v>
      </c>
      <c r="E17" s="64">
        <f t="shared" si="0"/>
        <v>35900</v>
      </c>
      <c r="F17" s="65">
        <v>303</v>
      </c>
      <c r="G17" s="67"/>
    </row>
    <row r="18" spans="1:7" s="59" customFormat="1" ht="20.25" customHeight="1">
      <c r="A18" s="63" t="s">
        <v>270</v>
      </c>
      <c r="B18" s="63" t="s">
        <v>270</v>
      </c>
      <c r="C18" s="64">
        <v>2449.55</v>
      </c>
      <c r="D18" s="64">
        <v>989</v>
      </c>
      <c r="E18" s="64">
        <f t="shared" si="0"/>
        <v>24725</v>
      </c>
      <c r="F18" s="65">
        <v>303</v>
      </c>
      <c r="G18" s="67"/>
    </row>
    <row r="19" spans="1:7" s="59" customFormat="1" ht="20.25" customHeight="1">
      <c r="A19" s="63" t="s">
        <v>271</v>
      </c>
      <c r="B19" s="63" t="s">
        <v>271</v>
      </c>
      <c r="C19" s="64">
        <v>7426.52</v>
      </c>
      <c r="D19" s="64">
        <v>3000</v>
      </c>
      <c r="E19" s="64">
        <f t="shared" si="0"/>
        <v>75000</v>
      </c>
      <c r="F19" s="65">
        <v>860</v>
      </c>
      <c r="G19" s="67"/>
    </row>
    <row r="20" spans="1:7" s="59" customFormat="1" ht="20.25" customHeight="1">
      <c r="A20" s="63" t="s">
        <v>272</v>
      </c>
      <c r="B20" s="63" t="s">
        <v>272</v>
      </c>
      <c r="C20" s="64">
        <v>4378.22</v>
      </c>
      <c r="D20" s="64">
        <v>1768</v>
      </c>
      <c r="E20" s="64">
        <f t="shared" si="0"/>
        <v>44200</v>
      </c>
      <c r="F20" s="65">
        <v>600</v>
      </c>
      <c r="G20" s="67"/>
    </row>
    <row r="21" spans="1:7" s="59" customFormat="1" ht="20.25" customHeight="1">
      <c r="A21" s="63" t="s">
        <v>273</v>
      </c>
      <c r="B21" s="63" t="s">
        <v>273</v>
      </c>
      <c r="C21" s="64">
        <v>4107.28</v>
      </c>
      <c r="D21" s="64">
        <v>1658</v>
      </c>
      <c r="E21" s="64">
        <f t="shared" si="0"/>
        <v>41450</v>
      </c>
      <c r="F21" s="65">
        <v>617</v>
      </c>
      <c r="G21" s="67"/>
    </row>
    <row r="22" spans="1:7" s="59" customFormat="1" ht="20.25" customHeight="1">
      <c r="A22" s="63" t="s">
        <v>274</v>
      </c>
      <c r="B22" s="63" t="s">
        <v>274</v>
      </c>
      <c r="C22" s="64">
        <v>9195.74999999999</v>
      </c>
      <c r="D22" s="64">
        <v>3713</v>
      </c>
      <c r="E22" s="64">
        <f t="shared" si="0"/>
        <v>92825</v>
      </c>
      <c r="F22" s="65">
        <v>744</v>
      </c>
      <c r="G22" s="67"/>
    </row>
    <row r="23" spans="1:7" s="59" customFormat="1" ht="20.25" customHeight="1">
      <c r="A23" s="63" t="s">
        <v>275</v>
      </c>
      <c r="B23" s="63" t="s">
        <v>275</v>
      </c>
      <c r="C23" s="64">
        <v>6751.15999999999</v>
      </c>
      <c r="D23" s="64">
        <v>2726</v>
      </c>
      <c r="E23" s="64">
        <f t="shared" si="0"/>
        <v>68150</v>
      </c>
      <c r="F23" s="65">
        <v>446</v>
      </c>
      <c r="G23" s="67"/>
    </row>
    <row r="24" spans="1:7" s="59" customFormat="1" ht="20.25" customHeight="1">
      <c r="A24" s="63" t="s">
        <v>276</v>
      </c>
      <c r="B24" s="63" t="s">
        <v>276</v>
      </c>
      <c r="C24" s="64">
        <v>5499.14</v>
      </c>
      <c r="D24" s="64">
        <v>2220</v>
      </c>
      <c r="E24" s="64">
        <f t="shared" si="0"/>
        <v>55500</v>
      </c>
      <c r="F24" s="65">
        <v>622</v>
      </c>
      <c r="G24" s="67"/>
    </row>
    <row r="25" spans="1:7" s="59" customFormat="1" ht="20.25" customHeight="1">
      <c r="A25" s="63" t="s">
        <v>277</v>
      </c>
      <c r="B25" s="63" t="s">
        <v>277</v>
      </c>
      <c r="C25" s="64">
        <v>3429.4</v>
      </c>
      <c r="D25" s="64">
        <v>1385</v>
      </c>
      <c r="E25" s="64">
        <f t="shared" si="0"/>
        <v>34625</v>
      </c>
      <c r="F25" s="65">
        <v>380</v>
      </c>
      <c r="G25" s="67"/>
    </row>
    <row r="26" spans="1:7" s="59" customFormat="1" ht="20.25" customHeight="1">
      <c r="A26" s="63" t="s">
        <v>278</v>
      </c>
      <c r="B26" s="63" t="s">
        <v>278</v>
      </c>
      <c r="C26" s="64">
        <v>11694.43</v>
      </c>
      <c r="D26" s="64">
        <v>4720</v>
      </c>
      <c r="E26" s="64">
        <f t="shared" si="0"/>
        <v>118000</v>
      </c>
      <c r="F26" s="65">
        <v>616</v>
      </c>
      <c r="G26" s="67"/>
    </row>
    <row r="27" spans="1:7" s="59" customFormat="1" ht="20.25" customHeight="1">
      <c r="A27" s="63" t="s">
        <v>279</v>
      </c>
      <c r="B27" s="63" t="s">
        <v>279</v>
      </c>
      <c r="C27" s="64">
        <v>10156.69</v>
      </c>
      <c r="D27" s="64">
        <v>4100</v>
      </c>
      <c r="E27" s="64">
        <f t="shared" si="0"/>
        <v>102500</v>
      </c>
      <c r="F27" s="65">
        <v>694</v>
      </c>
      <c r="G27" s="67"/>
    </row>
    <row r="28" spans="1:7" s="59" customFormat="1" ht="20.25" customHeight="1">
      <c r="A28" s="69"/>
      <c r="B28" s="70"/>
      <c r="C28" s="70">
        <v>148615.45</v>
      </c>
      <c r="D28" s="70">
        <f aca="true" t="shared" si="1" ref="D28:G28">SUM(D4:D27)</f>
        <v>60000</v>
      </c>
      <c r="E28" s="64">
        <f t="shared" si="0"/>
        <v>1500000</v>
      </c>
      <c r="F28" s="65">
        <f t="shared" si="1"/>
        <v>12677</v>
      </c>
      <c r="G28" s="65">
        <f t="shared" si="1"/>
        <v>0</v>
      </c>
    </row>
    <row r="29" spans="1:256" s="59" customFormat="1" ht="68.25" customHeight="1">
      <c r="A29" s="32" t="s">
        <v>280</v>
      </c>
      <c r="B29" s="32"/>
      <c r="C29" s="32"/>
      <c r="D29" s="71" t="s">
        <v>281</v>
      </c>
      <c r="E29" s="72"/>
      <c r="F29" s="72"/>
      <c r="G29" s="73"/>
      <c r="IQ29"/>
      <c r="IR29"/>
      <c r="IS29"/>
      <c r="IT29"/>
      <c r="IU29"/>
      <c r="IV29"/>
    </row>
    <row r="30" spans="1:256" s="59" customFormat="1" ht="68.25" customHeight="1">
      <c r="A30" s="32" t="s">
        <v>282</v>
      </c>
      <c r="B30" s="32"/>
      <c r="C30" s="32"/>
      <c r="D30" s="74"/>
      <c r="E30" s="75"/>
      <c r="F30" s="75"/>
      <c r="G30" s="76"/>
      <c r="IQ30"/>
      <c r="IR30"/>
      <c r="IS30"/>
      <c r="IT30"/>
      <c r="IU30"/>
      <c r="IV30"/>
    </row>
    <row r="31" spans="1:256" s="59" customFormat="1" ht="68.25" customHeight="1">
      <c r="A31" s="77" t="s">
        <v>163</v>
      </c>
      <c r="B31" s="77"/>
      <c r="C31" s="77"/>
      <c r="D31" s="77"/>
      <c r="E31" s="77"/>
      <c r="F31" s="77"/>
      <c r="G31" s="77"/>
      <c r="IQ31"/>
      <c r="IR31"/>
      <c r="IS31"/>
      <c r="IT31"/>
      <c r="IU31"/>
      <c r="IV31"/>
    </row>
  </sheetData>
  <sheetProtection/>
  <mergeCells count="5">
    <mergeCell ref="A1:G1"/>
    <mergeCell ref="A29:C29"/>
    <mergeCell ref="A30:C30"/>
    <mergeCell ref="A31:G31"/>
    <mergeCell ref="D29:G30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2016-07-18T05:51:54Z</dcterms:created>
  <dcterms:modified xsi:type="dcterms:W3CDTF">2019-01-10T02:19:56Z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2052-10.1.0.7521</vt:lpwstr>
  </property>
  <property fmtid="{D5CDD505-2E9C-101B-9397-08002B2CF9AE}" pid="4" name="KSORubyTemplate">
    <vt:lpwstr>14</vt:lpwstr>
  </property>
</Properties>
</file>